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0178BDFE-C158-4C74-9472-017DD321DA5C}" xr6:coauthVersionLast="47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Szorzó" sheetId="1" r:id="rId1"/>
    <sheet name="XXL termékek 2024" sheetId="4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0" i="4" l="1"/>
  <c r="V128" i="4"/>
  <c r="V127" i="4"/>
  <c r="V84" i="4"/>
  <c r="V85" i="4"/>
  <c r="V83" i="4"/>
  <c r="V113" i="4"/>
  <c r="N114" i="4"/>
  <c r="N113" i="4"/>
  <c r="F113" i="4"/>
  <c r="F98" i="4"/>
  <c r="N141" i="4"/>
  <c r="N140" i="4"/>
  <c r="N83" i="4" l="1"/>
  <c r="N69" i="4"/>
  <c r="F70" i="4"/>
  <c r="F69" i="4"/>
  <c r="V57" i="4"/>
  <c r="V56" i="4"/>
  <c r="N57" i="4"/>
  <c r="N56" i="4"/>
  <c r="V44" i="4"/>
  <c r="V43" i="4"/>
  <c r="N44" i="4"/>
  <c r="N43" i="4"/>
  <c r="F57" i="4"/>
  <c r="F56" i="4"/>
  <c r="V171" i="4" l="1"/>
  <c r="T170" i="4"/>
  <c r="V170" i="4" s="1"/>
  <c r="T169" i="4"/>
  <c r="V169" i="4" s="1"/>
  <c r="N169" i="4"/>
  <c r="N155" i="4"/>
  <c r="N154" i="4"/>
  <c r="L170" i="4"/>
  <c r="N170" i="4" s="1"/>
  <c r="L172" i="4"/>
  <c r="N172" i="4" s="1"/>
  <c r="L173" i="4"/>
  <c r="N173" i="4" s="1"/>
  <c r="V154" i="4"/>
  <c r="T158" i="4"/>
  <c r="V158" i="4" s="1"/>
  <c r="F169" i="4"/>
  <c r="D170" i="4"/>
  <c r="F170" i="4" s="1"/>
  <c r="D171" i="4"/>
  <c r="F171" i="4" s="1"/>
  <c r="D172" i="4"/>
  <c r="F172" i="4" s="1"/>
  <c r="D173" i="4"/>
  <c r="F173" i="4" s="1"/>
  <c r="F142" i="4"/>
  <c r="F141" i="4"/>
  <c r="F140" i="4"/>
  <c r="F128" i="4"/>
  <c r="F127" i="4"/>
  <c r="F84" i="4"/>
  <c r="F85" i="4"/>
  <c r="N7" i="4"/>
  <c r="N6" i="4"/>
  <c r="V200" i="4"/>
  <c r="F200" i="4"/>
  <c r="N200" i="4"/>
  <c r="F154" i="4"/>
  <c r="N127" i="4"/>
  <c r="V99" i="4"/>
  <c r="V98" i="4"/>
  <c r="N98" i="4"/>
  <c r="F83" i="4"/>
  <c r="F30" i="4"/>
  <c r="V30" i="4"/>
  <c r="F44" i="4"/>
  <c r="F43" i="4"/>
  <c r="N30" i="4"/>
  <c r="F7" i="4"/>
  <c r="F6" i="4"/>
  <c r="F5" i="4"/>
  <c r="F4" i="4"/>
  <c r="V5" i="4"/>
  <c r="V4" i="4"/>
  <c r="F18" i="4"/>
  <c r="F17" i="4"/>
  <c r="N18" i="4"/>
  <c r="N17" i="4"/>
  <c r="V18" i="4"/>
  <c r="V17" i="4"/>
  <c r="N5" i="4"/>
  <c r="N4" i="4"/>
  <c r="F157" i="4"/>
  <c r="F156" i="4"/>
  <c r="F155" i="4"/>
  <c r="L171" i="4" l="1"/>
  <c r="N171" i="4" s="1"/>
  <c r="T155" i="4"/>
  <c r="V155" i="4" s="1"/>
  <c r="T156" i="4"/>
  <c r="V156" i="4" s="1"/>
  <c r="T157" i="4"/>
  <c r="V157" i="4" s="1"/>
</calcChain>
</file>

<file path=xl/sharedStrings.xml><?xml version="1.0" encoding="utf-8"?>
<sst xmlns="http://schemas.openxmlformats.org/spreadsheetml/2006/main" count="1053" uniqueCount="287">
  <si>
    <t>1800 LEI</t>
  </si>
  <si>
    <t>kárpit</t>
  </si>
  <si>
    <r>
      <t xml:space="preserve">nettó ár
</t>
    </r>
    <r>
      <rPr>
        <sz val="10"/>
        <rFont val="Tw Cen MT"/>
        <family val="2"/>
        <charset val="238"/>
      </rPr>
      <t>karfával</t>
    </r>
  </si>
  <si>
    <t>YS *</t>
  </si>
  <si>
    <t>teljes magasság</t>
  </si>
  <si>
    <t>124-134</t>
  </si>
  <si>
    <t>garancia</t>
  </si>
  <si>
    <t>5 év</t>
  </si>
  <si>
    <t>ülésmagasság</t>
  </si>
  <si>
    <t>46-56</t>
  </si>
  <si>
    <t>térfogat</t>
  </si>
  <si>
    <r>
      <t>0,46 m</t>
    </r>
    <r>
      <rPr>
        <vertAlign val="superscript"/>
        <sz val="9"/>
        <rFont val="Tw Cen MT"/>
        <family val="2"/>
        <charset val="238"/>
      </rPr>
      <t>3</t>
    </r>
  </si>
  <si>
    <t>teljes szélesség</t>
  </si>
  <si>
    <t>68</t>
  </si>
  <si>
    <t>kárpitigény</t>
  </si>
  <si>
    <t>-</t>
  </si>
  <si>
    <t>ülésszélesség</t>
  </si>
  <si>
    <t>50</t>
  </si>
  <si>
    <t>szállítható</t>
  </si>
  <si>
    <t>ülésmélység</t>
  </si>
  <si>
    <t>47</t>
  </si>
  <si>
    <t>1820 LEI</t>
  </si>
  <si>
    <t>110-120</t>
  </si>
  <si>
    <t>1824 LEI</t>
  </si>
  <si>
    <t>2 év</t>
  </si>
  <si>
    <t>3500 XXL</t>
  </si>
  <si>
    <t>egyéb szövetekkel történő megrendelés esetén
a kárpitra vonatkozóan nem vállalunk garanciát</t>
  </si>
  <si>
    <t>117-126</t>
  </si>
  <si>
    <t>55-64</t>
  </si>
  <si>
    <t>70</t>
  </si>
  <si>
    <t>2,50 fm</t>
  </si>
  <si>
    <t>51</t>
  </si>
  <si>
    <t>2-3 hét</t>
  </si>
  <si>
    <t>44</t>
  </si>
  <si>
    <t>5500 XXL</t>
  </si>
  <si>
    <t>fekete valódi bőr</t>
  </si>
  <si>
    <t>3 év</t>
  </si>
  <si>
    <t>53</t>
  </si>
  <si>
    <t>49</t>
  </si>
  <si>
    <t>56</t>
  </si>
  <si>
    <t>52</t>
  </si>
  <si>
    <t>1 év</t>
  </si>
  <si>
    <t>készlet</t>
  </si>
  <si>
    <r>
      <t xml:space="preserve">nettó ár
</t>
    </r>
    <r>
      <rPr>
        <sz val="10"/>
        <rFont val="Tw Cen MT"/>
        <family val="2"/>
        <charset val="238"/>
      </rPr>
      <t>karfa nélkül</t>
    </r>
  </si>
  <si>
    <t>63</t>
  </si>
  <si>
    <t>48</t>
  </si>
  <si>
    <t>BOSTON 24</t>
  </si>
  <si>
    <t>64</t>
  </si>
  <si>
    <t>megr.egys.</t>
  </si>
  <si>
    <t>CONCORDE</t>
  </si>
  <si>
    <t>fix szövet</t>
  </si>
  <si>
    <t>120-131</t>
  </si>
  <si>
    <t>47-58</t>
  </si>
  <si>
    <r>
      <t>0,65 m</t>
    </r>
    <r>
      <rPr>
        <vertAlign val="superscript"/>
        <sz val="9"/>
        <rFont val="Tw Cen MT"/>
        <family val="2"/>
        <charset val="238"/>
      </rPr>
      <t>3</t>
    </r>
  </si>
  <si>
    <t>projekt</t>
  </si>
  <si>
    <t>MARKUS</t>
  </si>
  <si>
    <t>nettó ár</t>
  </si>
  <si>
    <t>84</t>
  </si>
  <si>
    <t>3-4 hét</t>
  </si>
  <si>
    <t>42</t>
  </si>
  <si>
    <t>46</t>
  </si>
  <si>
    <t>SIRIO</t>
  </si>
  <si>
    <t>120-126</t>
  </si>
  <si>
    <t>50-56</t>
  </si>
  <si>
    <t>kivitel</t>
  </si>
  <si>
    <t>44-53</t>
  </si>
  <si>
    <t>0,58 fm</t>
  </si>
  <si>
    <t>V E Z E T Ő I    S Z É K E K</t>
  </si>
  <si>
    <t>F O R G Ó S Z É K E K</t>
  </si>
  <si>
    <t>M U N K A S Z É K E K</t>
  </si>
  <si>
    <t>T Á R G Y A L Ó S Z É K E K</t>
  </si>
  <si>
    <t xml:space="preserve">
nettó ár
</t>
  </si>
  <si>
    <t>2-4 hét</t>
  </si>
  <si>
    <t>megr. min.</t>
  </si>
  <si>
    <t>101-110</t>
  </si>
  <si>
    <t>48-53</t>
  </si>
  <si>
    <t>BA, BN</t>
  </si>
  <si>
    <t>7600 SHINY basic</t>
  </si>
  <si>
    <t>textilbőr *</t>
  </si>
  <si>
    <t>* színek egyeztetés szerint</t>
  </si>
  <si>
    <t>132</t>
  </si>
  <si>
    <t>55</t>
  </si>
  <si>
    <t>7600 SHINY multi</t>
  </si>
  <si>
    <t>129-136</t>
  </si>
  <si>
    <t>44-51</t>
  </si>
  <si>
    <t>7650 SHINY basic</t>
  </si>
  <si>
    <t>99</t>
  </si>
  <si>
    <t>7650 SHINY multi</t>
  </si>
  <si>
    <t>96-103</t>
  </si>
  <si>
    <t>BN, FO, OP, TAM</t>
  </si>
  <si>
    <t>MIDLAND</t>
  </si>
  <si>
    <t>fekete textilbőr</t>
  </si>
  <si>
    <t xml:space="preserve"> 118-123</t>
  </si>
  <si>
    <t>1* év</t>
  </si>
  <si>
    <t>47-52</t>
  </si>
  <si>
    <r>
      <t>0,24 m</t>
    </r>
    <r>
      <rPr>
        <vertAlign val="superscript"/>
        <sz val="9"/>
        <rFont val="Tw Cen MT"/>
        <family val="2"/>
        <charset val="238"/>
      </rPr>
      <t>3</t>
    </r>
  </si>
  <si>
    <t>textilbőr</t>
  </si>
  <si>
    <t>valódi bőr</t>
  </si>
  <si>
    <r>
      <t>0,19 m</t>
    </r>
    <r>
      <rPr>
        <vertAlign val="superscript"/>
        <sz val="9"/>
        <rFont val="Tw Cen MT"/>
        <family val="2"/>
        <charset val="238"/>
      </rPr>
      <t>3</t>
    </r>
  </si>
  <si>
    <t>1/50</t>
  </si>
  <si>
    <t>1,55 fm</t>
  </si>
  <si>
    <r>
      <t xml:space="preserve">▪ szögletes, telekárpitos háttámla és 
   ülőlap
▪ fix háttámla
▪ 3D karfa, puha támfelület (AR08)
▪ szinkronmechanika (antishock)
▪ alu lábkereszt d.660
▪ d.50 parkettagörgők
</t>
    </r>
    <r>
      <rPr>
        <b/>
        <sz val="10"/>
        <rFont val="Tw Cen MT"/>
        <family val="2"/>
        <charset val="238"/>
      </rPr>
      <t>▪ teherbírás: 140 kg
▪ 24 órás intenzív használatra</t>
    </r>
    <r>
      <rPr>
        <sz val="10"/>
        <rFont val="Tw Cen MT"/>
        <family val="2"/>
        <charset val="238"/>
      </rPr>
      <t xml:space="preserve">
▪ karfák felszerelve</t>
    </r>
  </si>
  <si>
    <r>
      <t>MIRO extra</t>
    </r>
    <r>
      <rPr>
        <b/>
        <u/>
        <sz val="14"/>
        <rFont val="Tw Cen MT"/>
        <family val="2"/>
        <charset val="238"/>
      </rPr>
      <t xml:space="preserve">
</t>
    </r>
  </si>
  <si>
    <t>fekete szövet</t>
  </si>
  <si>
    <t>117-133</t>
  </si>
  <si>
    <t>46-55</t>
  </si>
  <si>
    <r>
      <t>0,18 m</t>
    </r>
    <r>
      <rPr>
        <vertAlign val="superscript"/>
        <sz val="9"/>
        <rFont val="Tw Cen MT"/>
        <family val="2"/>
        <charset val="238"/>
      </rPr>
      <t>3</t>
    </r>
  </si>
  <si>
    <t>65</t>
  </si>
  <si>
    <t>0,63 fm</t>
  </si>
  <si>
    <t>47-53</t>
  </si>
  <si>
    <r>
      <t xml:space="preserve">▪ hálós háttámla, állítható deréktámasz
▪ állítható magasságú fejtámla
▪ fekete szövet kárpitozású ülőlap
▪ 3D karfa, puha támfelület
▪ állítható ülésmélység
▪ szinkronmechanika (antishock)
▪ alu lábkereszt d.660, d.60 görgők
</t>
    </r>
    <r>
      <rPr>
        <b/>
        <sz val="10"/>
        <rFont val="Tw Cen MT"/>
        <family val="2"/>
        <charset val="238"/>
      </rPr>
      <t>▪ teherbírás: 130 kg</t>
    </r>
    <r>
      <rPr>
        <sz val="10"/>
        <rFont val="Tw Cen MT"/>
        <family val="2"/>
        <charset val="238"/>
      </rPr>
      <t xml:space="preserve">
</t>
    </r>
    <r>
      <rPr>
        <b/>
        <sz val="10"/>
        <rFont val="Tw Cen MT"/>
        <family val="2"/>
        <charset val="238"/>
      </rPr>
      <t>▪ napi használati idő: 7-10 óra</t>
    </r>
  </si>
  <si>
    <t>MIRO standard</t>
  </si>
  <si>
    <t>típus</t>
  </si>
  <si>
    <t>fejtámla nélkül</t>
  </si>
  <si>
    <t>fejtámlával</t>
  </si>
  <si>
    <r>
      <t>0,15 m</t>
    </r>
    <r>
      <rPr>
        <vertAlign val="superscript"/>
        <sz val="9"/>
        <rFont val="Tw Cen MT"/>
        <family val="2"/>
        <charset val="238"/>
      </rPr>
      <t>3</t>
    </r>
  </si>
  <si>
    <t>0,62 fm</t>
  </si>
  <si>
    <t>44-49</t>
  </si>
  <si>
    <r>
      <t xml:space="preserve">▪ hálós, középmagas háttámla,
   állítható deréktámasz
▪ a fejtámla 15-22 cm-rel
   növeli a magasságot
▪ fekete szövet kárpitozású ülőlap
▪ 1D karfa, puha támfelület
</t>
    </r>
    <r>
      <rPr>
        <sz val="9.5"/>
        <color theme="1"/>
        <rFont val="Tw Cen MT"/>
        <family val="2"/>
        <charset val="238"/>
      </rPr>
      <t>▪ állítható ülésmélység</t>
    </r>
    <r>
      <rPr>
        <sz val="9.5"/>
        <rFont val="Tw Cen MT"/>
        <family val="2"/>
        <charset val="238"/>
      </rPr>
      <t xml:space="preserve">
▪ szinkronmechanika (antishock)
▪ szögletes műanyag lábkereszt d.650
▪ d.60 görgők
</t>
    </r>
    <r>
      <rPr>
        <b/>
        <sz val="9.5"/>
        <rFont val="Tw Cen MT"/>
        <family val="2"/>
        <charset val="238"/>
      </rPr>
      <t>▪ teherbírás: 130 kg
▪ napi használati idő: 7-10 óra</t>
    </r>
    <r>
      <rPr>
        <sz val="9.5"/>
        <rFont val="Tw Cen MT"/>
        <family val="2"/>
        <charset val="238"/>
      </rPr>
      <t xml:space="preserve">
</t>
    </r>
  </si>
  <si>
    <t>114-124</t>
  </si>
  <si>
    <t>MONTGOMERY XXL</t>
  </si>
  <si>
    <t>49-59</t>
  </si>
  <si>
    <r>
      <t>0,16 m</t>
    </r>
    <r>
      <rPr>
        <vertAlign val="superscript"/>
        <sz val="9"/>
        <rFont val="Tw Cen MT"/>
        <family val="2"/>
        <charset val="238"/>
      </rPr>
      <t>3</t>
    </r>
  </si>
  <si>
    <r>
      <t xml:space="preserve">▪ puha textilbőr
▪ magas háttámla
▪ krómozott karfa, párnázott támfelület
▪ állítható hintamechanika
▪ krómozott lábkereszt
</t>
    </r>
    <r>
      <rPr>
        <b/>
        <sz val="10"/>
        <rFont val="Tw Cen MT"/>
        <family val="2"/>
        <charset val="238"/>
      </rPr>
      <t>▪ teherbírás: 150 kg</t>
    </r>
    <r>
      <rPr>
        <sz val="10"/>
        <rFont val="Tw Cen MT"/>
        <family val="2"/>
        <charset val="238"/>
      </rPr>
      <t xml:space="preserve">
</t>
    </r>
    <r>
      <rPr>
        <b/>
        <sz val="10"/>
        <rFont val="Tw Cen MT"/>
        <family val="2"/>
        <charset val="238"/>
      </rPr>
      <t>▪ napi használati idő: 3-5 óra</t>
    </r>
  </si>
  <si>
    <t>BN</t>
  </si>
  <si>
    <r>
      <t xml:space="preserve">▪ extra magas háttámla fejtámasszal 
▪ formaöntött PU szivacsozás
▪ állítható magasságú karfa, puha támfelület
▪ szinkronmechanika (antishock)
▪ alu lábkereszt d.680
▪ d.50 parkettagörgők
▪ az ülőlap és háttámla oldalán
   minden esetben fekete színű kárpit
</t>
    </r>
    <r>
      <rPr>
        <b/>
        <sz val="9.5"/>
        <rFont val="Tw Cen MT"/>
        <family val="2"/>
        <charset val="238"/>
      </rPr>
      <t>▪ teherbírás: 130 kg
▪ napi használati idő: 24 óra</t>
    </r>
    <r>
      <rPr>
        <sz val="9.5"/>
        <rFont val="Tw Cen MT"/>
        <family val="2"/>
        <charset val="238"/>
      </rPr>
      <t xml:space="preserve">
▪ mechanika, karfák és támla felszerelve</t>
    </r>
  </si>
  <si>
    <t>AIAX 24</t>
  </si>
  <si>
    <t>választható színek:
fekete, fekete-szürke</t>
  </si>
  <si>
    <t>115-127</t>
  </si>
  <si>
    <t>44-56</t>
  </si>
  <si>
    <r>
      <t>0,30 m</t>
    </r>
    <r>
      <rPr>
        <vertAlign val="superscript"/>
        <sz val="9"/>
        <rFont val="Tw Cen MT"/>
        <family val="2"/>
        <charset val="238"/>
      </rPr>
      <t>3</t>
    </r>
  </si>
  <si>
    <t>száll.: készlet szerint</t>
  </si>
  <si>
    <t>46-52</t>
  </si>
  <si>
    <r>
      <t xml:space="preserve">▪ állítható magasságú háttámla
▪ állítható magasságú és dőlésszögű fejtámla
▪ állítható magasságú karfa, puha támfelület
▪ állítható ülésmélység
▪ szinkronmechanika (antishock)
▪ ülőlap billentő funkció, 2 ponton rögzíthető 
▪ fekete festett alu lábkereszt d.660
▪ d.60 görgők
</t>
    </r>
    <r>
      <rPr>
        <b/>
        <sz val="9.5"/>
        <rFont val="Tw Cen MT"/>
        <family val="2"/>
        <charset val="238"/>
      </rPr>
      <t>▪ teherbírás: 150 kg</t>
    </r>
    <r>
      <rPr>
        <sz val="9.5"/>
        <rFont val="Tw Cen MT"/>
        <family val="2"/>
        <charset val="238"/>
      </rPr>
      <t xml:space="preserve">
</t>
    </r>
    <r>
      <rPr>
        <b/>
        <sz val="9.5"/>
        <rFont val="Tw Cen MT"/>
        <family val="2"/>
        <charset val="238"/>
      </rPr>
      <t>▪ napi használati idő: 24 óra</t>
    </r>
  </si>
  <si>
    <r>
      <t xml:space="preserve">▪ magas háttámla fejtámasszal
▪ strapabíró szövet vagy bőr kárpit
▪ magasságban és szélességben
   állítható karfák
▪ karfába integrált funkciógombok
▪ ergonomikus ülőlap, comfort párnázat
▪ állítható ülésmélység
▪ állítható multiblock hintamechanika
</t>
    </r>
    <r>
      <rPr>
        <b/>
        <sz val="10"/>
        <rFont val="Tw Cen MT"/>
        <family val="2"/>
        <charset val="238"/>
      </rPr>
      <t>▪ teherbírás: 150 kg
▪ napi használati idő: 24 óra</t>
    </r>
    <r>
      <rPr>
        <sz val="10"/>
        <rFont val="Tw Cen MT"/>
        <family val="2"/>
        <charset val="238"/>
      </rPr>
      <t xml:space="preserve">
▪ a terméket készre szerelve szállítjuk
</t>
    </r>
  </si>
  <si>
    <t>119-129</t>
  </si>
  <si>
    <t>73</t>
  </si>
  <si>
    <t>57</t>
  </si>
  <si>
    <r>
      <t xml:space="preserve">▪ magas háttámla, plusz állítható fejtámasz
▪ formaöntött PU szivacsozás
▪ felhajtható karfa, kárpitozott támfelület
▪ állítható multiblock hintamechanika
▪ krómozott lábkereszt d.700
▪ d.50 parkettagörgők
</t>
    </r>
    <r>
      <rPr>
        <b/>
        <sz val="10"/>
        <rFont val="Tw Cen MT"/>
        <family val="2"/>
        <charset val="238"/>
      </rPr>
      <t xml:space="preserve">▪ teherbírás: 130 kg
▪ napi használati idő: 24 óra
</t>
    </r>
    <r>
      <rPr>
        <sz val="10"/>
        <rFont val="Tw Cen MT"/>
        <family val="2"/>
        <charset val="238"/>
      </rPr>
      <t xml:space="preserve">▪ mechanika, karfák és támla felszerelve
</t>
    </r>
  </si>
  <si>
    <t xml:space="preserve">BOSTON 4L </t>
  </si>
  <si>
    <t>AV, MS</t>
  </si>
  <si>
    <t>BA, BN, FO, L, LL</t>
  </si>
  <si>
    <t>OP, TAM</t>
  </si>
  <si>
    <r>
      <t xml:space="preserve">▪ krómozott acélváz
▪ telekárpitos háttámla és ülőlap
▪ fekete műanyag kartámasz
▪ fa karfa felára: 10.000 Ft
▪ nem rakásolható
</t>
    </r>
    <r>
      <rPr>
        <b/>
        <sz val="10"/>
        <rFont val="Tw Cen MT"/>
        <family val="2"/>
        <charset val="238"/>
      </rPr>
      <t xml:space="preserve">▪ teherbírás: 130 kg
</t>
    </r>
    <r>
      <rPr>
        <sz val="10"/>
        <rFont val="Tw Cen MT"/>
        <family val="2"/>
        <charset val="238"/>
      </rPr>
      <t>▪ a terméket készre szerelve szállítjuk</t>
    </r>
  </si>
  <si>
    <r>
      <t xml:space="preserve">TIP TOP PN
TIP TOP PC
</t>
    </r>
    <r>
      <rPr>
        <b/>
        <sz val="12"/>
        <rFont val="Tw Cen MT"/>
        <family val="2"/>
        <charset val="238"/>
      </rPr>
      <t>műanyag ülés és támla</t>
    </r>
  </si>
  <si>
    <t>TIP TOP PN</t>
  </si>
  <si>
    <t>TIP TOP PC</t>
  </si>
  <si>
    <t>választható műanyag színek:
   fehér, fekete, szürke</t>
  </si>
  <si>
    <t>80</t>
  </si>
  <si>
    <t>45</t>
  </si>
  <si>
    <r>
      <t xml:space="preserve">▪ modern vonalvezetésű, fekete
   festett (PN) vagy krómozott (PC) váz
▪ műanyag háttámla és ülőlap
▪ kárpitozott ülőlap felára: 7.000 Ft
▪ rakásolható
</t>
    </r>
    <r>
      <rPr>
        <b/>
        <sz val="10"/>
        <rFont val="Tw Cen MT"/>
        <family val="2"/>
        <charset val="238"/>
      </rPr>
      <t>▪ teherbírás: 130 kg</t>
    </r>
  </si>
  <si>
    <t>a képen krómozott vázzal</t>
  </si>
  <si>
    <r>
      <t xml:space="preserve">TIP TOP TN
TIP TOP TC
</t>
    </r>
    <r>
      <rPr>
        <b/>
        <sz val="12"/>
        <rFont val="Tw Cen MT"/>
        <family val="2"/>
        <charset val="238"/>
      </rPr>
      <t>kárpitozott ülés és támla</t>
    </r>
  </si>
  <si>
    <t>10</t>
  </si>
  <si>
    <r>
      <t xml:space="preserve">▪ modern vonalvezetésű, fekete festett (TN)
   vagy krómozott (TC) váz
▪ krómozott váz felára: 2.200 Ft
▪ kárpitozott háttámla műanyag burkolattal
▪ kárpitozott ülőlap
▪ rakásolható
</t>
    </r>
    <r>
      <rPr>
        <b/>
        <sz val="10"/>
        <rFont val="Tw Cen MT"/>
        <family val="2"/>
        <charset val="238"/>
      </rPr>
      <t>▪ teherbírás: 130 kg</t>
    </r>
  </si>
  <si>
    <t>0,33 fm</t>
  </si>
  <si>
    <r>
      <t xml:space="preserve">TIP TOP/S TN
</t>
    </r>
    <r>
      <rPr>
        <b/>
        <sz val="12"/>
        <rFont val="Tw Cen MT"/>
        <family val="2"/>
        <charset val="238"/>
      </rPr>
      <t>kárpitozott ülés és támla</t>
    </r>
  </si>
  <si>
    <r>
      <t xml:space="preserve">▪ modern vonalvezetésű, szánkótalpas,
   fekete festett acél váz
▪ kárpitozott háttámla műanyag burkolattal
▪ kárpitozott ülőlap
▪ rakásolható
</t>
    </r>
    <r>
      <rPr>
        <b/>
        <sz val="10"/>
        <rFont val="Tw Cen MT"/>
        <family val="2"/>
        <charset val="238"/>
      </rPr>
      <t>▪ teherbírás: 130 kg</t>
    </r>
  </si>
  <si>
    <t>1121 TN H
1121 LN H</t>
  </si>
  <si>
    <t>BN, FO</t>
  </si>
  <si>
    <t>fa (LN H)</t>
  </si>
  <si>
    <t>B A N K E T T ,  H O R E C A</t>
  </si>
  <si>
    <r>
      <t xml:space="preserve">BANKETTSZÉK 02
</t>
    </r>
    <r>
      <rPr>
        <b/>
        <sz val="14"/>
        <rFont val="Tw Cen MT"/>
        <family val="2"/>
        <charset val="238"/>
      </rPr>
      <t>mintás kárpit</t>
    </r>
  </si>
  <si>
    <t>váz/kárpitszín kombinációk:
óarany/karamell, ezüst/kék</t>
  </si>
  <si>
    <t>megr.min.</t>
  </si>
  <si>
    <r>
      <t xml:space="preserve">▪ különösen masszív,
   három rétegben festett acélváz
▪ szilikon távtartók a lábakon
▪ mintás, magas kopásállóságú kárpit
▪ vastag ülőlap szivacs
▪ rakásolható: 18 db-ig
</t>
    </r>
    <r>
      <rPr>
        <b/>
        <sz val="10"/>
        <rFont val="Tw Cen MT"/>
        <family val="2"/>
        <charset val="238"/>
      </rPr>
      <t>▪ teherbírás: 130 kg</t>
    </r>
    <r>
      <rPr>
        <sz val="10"/>
        <rFont val="Tw Cen MT"/>
        <family val="2"/>
        <charset val="238"/>
      </rPr>
      <t xml:space="preserve">
▪ összekötő elem: 1.200 Ft
▪ a minimum megrendelési egységnél
   kisebb mennyiség feláras</t>
    </r>
  </si>
  <si>
    <r>
      <t xml:space="preserve">BANKETTSZÉK 03
</t>
    </r>
    <r>
      <rPr>
        <b/>
        <sz val="14"/>
        <rFont val="Tw Cen MT"/>
        <family val="2"/>
        <charset val="238"/>
      </rPr>
      <t>mintás kárpit</t>
    </r>
  </si>
  <si>
    <t>váz/kárpitszín kombinációk:
grafit/kék, grafit/fekete, grafit/piros</t>
  </si>
  <si>
    <r>
      <t>▪ különösen masszív,
   három rétegben festett acélváz
▪ szilikon távtartók a lábakon
▪ mintás, magas kopásállóságú kárpit
▪ vastag ülőlap szivacs
▪ rakásolható: 18 db-ig 
▪</t>
    </r>
    <r>
      <rPr>
        <b/>
        <sz val="10"/>
        <rFont val="Tw Cen MT"/>
        <family val="2"/>
        <charset val="238"/>
      </rPr>
      <t xml:space="preserve"> teherbírás: 130 kg</t>
    </r>
    <r>
      <rPr>
        <sz val="10"/>
        <rFont val="Tw Cen MT"/>
        <family val="2"/>
        <charset val="238"/>
      </rPr>
      <t xml:space="preserve">
▪ összekötő elem: 1.200 Ft
▪ a minimum megrendelési egységnél
   kisebb mennyiség feláras</t>
    </r>
  </si>
  <si>
    <t>43</t>
  </si>
  <si>
    <t>39</t>
  </si>
  <si>
    <r>
      <t xml:space="preserve">▪ különösen masszív,
   három rétegben festett acélváz
▪ szilikon távtartók a lábakon
▪ egyszínű, magas kopásállóságú kárpit
▪ vastag ülőlap szivacs
▪ rakásolható: 18 db-ig
</t>
    </r>
    <r>
      <rPr>
        <b/>
        <sz val="10"/>
        <rFont val="Tw Cen MT"/>
        <family val="2"/>
        <charset val="238"/>
      </rPr>
      <t>▪ teherbírás: 130 kg</t>
    </r>
    <r>
      <rPr>
        <sz val="10"/>
        <rFont val="Tw Cen MT"/>
        <family val="2"/>
        <charset val="238"/>
      </rPr>
      <t xml:space="preserve">
▪ összekötő elem: 1.200 Ft
▪ a minimum megrendelési egységnél
   kisebb mennyiség feláras</t>
    </r>
  </si>
  <si>
    <r>
      <t xml:space="preserve">BANKETTSZÉK 15
</t>
    </r>
    <r>
      <rPr>
        <b/>
        <sz val="14"/>
        <rFont val="Tw Cen MT"/>
        <family val="2"/>
        <charset val="238"/>
      </rPr>
      <t>egyszínű kárpit</t>
    </r>
  </si>
  <si>
    <t>váz/kárpitszín kombinációk:
grafit/fekete</t>
  </si>
  <si>
    <t>83</t>
  </si>
  <si>
    <t>teljes valódi bőr *</t>
  </si>
  <si>
    <r>
      <t xml:space="preserve">▪ extra magas háttámla fejtámasszal
▪ modern, ergonomikus formaterv
▪ formaöntött szivacspárnázat
▪ 3D karfa puha támfelülettel
▪ szinkronmechanika (antishock)
▪ alu lábkereszt d.680, d.50 parkettagörgők
▪ </t>
    </r>
    <r>
      <rPr>
        <b/>
        <sz val="10"/>
        <rFont val="Tw Cen MT"/>
        <family val="2"/>
        <charset val="238"/>
      </rPr>
      <t>teherbírás: 130 kg</t>
    </r>
    <r>
      <rPr>
        <sz val="10"/>
        <rFont val="Tw Cen MT"/>
        <family val="2"/>
        <charset val="238"/>
      </rPr>
      <t xml:space="preserve">
</t>
    </r>
    <r>
      <rPr>
        <b/>
        <sz val="10"/>
        <rFont val="Tw Cen MT"/>
        <family val="2"/>
        <charset val="238"/>
      </rPr>
      <t>▪ napi használati idő: &gt;10 óra</t>
    </r>
    <r>
      <rPr>
        <sz val="10"/>
        <rFont val="Tw Cen MT"/>
        <family val="2"/>
        <charset val="238"/>
      </rPr>
      <t xml:space="preserve">
</t>
    </r>
  </si>
  <si>
    <t>teljes fekete valódi bőr</t>
  </si>
  <si>
    <t>összeszerelés felára</t>
  </si>
  <si>
    <r>
      <t xml:space="preserve">▪ magas háttámla
▪ modern, ergonomikus formaterv
▪ formaöntött szivacspárnázat
▪ 3D karfa, puha támfelület
▪ szinkronmechanika (antishock)
▪ alu lábkereszt d.640, d.50 parkettagörgők
</t>
    </r>
    <r>
      <rPr>
        <b/>
        <sz val="10"/>
        <rFont val="Tw Cen MT"/>
        <family val="2"/>
        <charset val="238"/>
      </rPr>
      <t>▪ teherbírás: 130 kg</t>
    </r>
    <r>
      <rPr>
        <sz val="10"/>
        <rFont val="Tw Cen MT"/>
        <family val="2"/>
        <charset val="238"/>
      </rPr>
      <t xml:space="preserve">
▪ </t>
    </r>
    <r>
      <rPr>
        <b/>
        <sz val="10"/>
        <rFont val="Tw Cen MT"/>
        <family val="2"/>
        <charset val="238"/>
      </rPr>
      <t>napi használati idő: 7-10 óra</t>
    </r>
    <r>
      <rPr>
        <sz val="10"/>
        <rFont val="Tw Cen MT"/>
        <family val="2"/>
        <charset val="238"/>
      </rPr>
      <t xml:space="preserve">
</t>
    </r>
  </si>
  <si>
    <r>
      <t xml:space="preserve">▪ modern, exkluzív, magastámlás
  vezetői forgószék díszvarrással
▪ hideg poliuretán párnázat
▪ polírozott alumínium karfa
▪ krómozott, fix magasságú forgótengely
▪ 4 ágú alu lábkereszt d.720
▪ műanyag csúszótalpak
</t>
    </r>
    <r>
      <rPr>
        <b/>
        <sz val="10"/>
        <rFont val="Tw Cen MT"/>
        <family val="2"/>
        <charset val="238"/>
      </rPr>
      <t>▪ teherbírás: 130 kg</t>
    </r>
    <r>
      <rPr>
        <sz val="10"/>
        <rFont val="Tw Cen MT"/>
        <family val="2"/>
        <charset val="238"/>
      </rPr>
      <t xml:space="preserve">
</t>
    </r>
    <r>
      <rPr>
        <b/>
        <sz val="10"/>
        <rFont val="Tw Cen MT"/>
        <family val="2"/>
        <charset val="238"/>
      </rPr>
      <t>▪ napi használati idő: 3-5 óra</t>
    </r>
    <r>
      <rPr>
        <sz val="10"/>
        <rFont val="Tw Cen MT"/>
        <family val="2"/>
        <charset val="238"/>
      </rPr>
      <t xml:space="preserve">
▪ a terméket készre szerelve szállítjuk</t>
    </r>
  </si>
  <si>
    <r>
      <t xml:space="preserve">▪ modern, exkluzív, magastámlás
   vezetői forgószék díszvarrással
▪ hideg poliuretán párnázat
▪ polírozott alumínium karfa
▪ multiblock hintamechanika (antishock)
▪ krómozott gázlift
▪ alu lábkereszt d.720, d.65 görgők
</t>
    </r>
    <r>
      <rPr>
        <b/>
        <sz val="10"/>
        <rFont val="Tw Cen MT"/>
        <family val="2"/>
        <charset val="238"/>
      </rPr>
      <t>▪ teherbírás: 130 kg</t>
    </r>
    <r>
      <rPr>
        <sz val="10"/>
        <rFont val="Tw Cen MT"/>
        <family val="2"/>
        <charset val="238"/>
      </rPr>
      <t xml:space="preserve">
</t>
    </r>
    <r>
      <rPr>
        <b/>
        <sz val="10"/>
        <rFont val="Tw Cen MT"/>
        <family val="2"/>
        <charset val="238"/>
      </rPr>
      <t>▪ napi használati idő: 5-7 óra</t>
    </r>
    <r>
      <rPr>
        <sz val="10"/>
        <rFont val="Tw Cen MT"/>
        <family val="2"/>
        <charset val="238"/>
      </rPr>
      <t xml:space="preserve">
▪ a terméket készre szerelve szállítjuk</t>
    </r>
  </si>
  <si>
    <t>▪ modern, exkluzív, középtámlás
   vezetői forgószék díszvarrással
▪ hideg poliuretán párnázat
▪ polírozott alumínium karfa
▪ multiblock hintamechanika (antishock)
▪ krómozott gázlift
▪ alu lábkereszt d.720, d.65 parkettagörgők
▪ teherbírás: 130 kg
▪ napi használati idő: 5-7 óra
▪ a terméket készre szerelve szállítjuk</t>
  </si>
  <si>
    <r>
      <t>▪ magas háttámla
▪ műanyag karfa
▪ állítható multiblock hintamechanika
▪ krómozott lábkereszt d.700, d.50 görgők
▪</t>
    </r>
    <r>
      <rPr>
        <b/>
        <sz val="10"/>
        <rFont val="Tw Cen MT"/>
        <family val="2"/>
        <charset val="238"/>
      </rPr>
      <t xml:space="preserve"> teherbírás: 140 kg
▪ napi használati idő: 3-5 óra
</t>
    </r>
    <r>
      <rPr>
        <sz val="10"/>
        <rFont val="Tw Cen MT"/>
        <family val="2"/>
        <charset val="238"/>
      </rPr>
      <t>▪ mechanika, karfák és támla felszerelve</t>
    </r>
    <r>
      <rPr>
        <b/>
        <sz val="10"/>
        <rFont val="Tw Cen MT"/>
        <family val="2"/>
        <charset val="238"/>
      </rPr>
      <t xml:space="preserve">
</t>
    </r>
  </si>
  <si>
    <r>
      <t xml:space="preserve">▪ magas háttámla
▪ műanyag karfa
▪ állítható multiblock hintamechanika
▪ krómozott lábkereszt d.700, d.50 görgők
</t>
    </r>
    <r>
      <rPr>
        <b/>
        <sz val="10"/>
        <rFont val="Tw Cen MT"/>
        <family val="2"/>
        <charset val="238"/>
      </rPr>
      <t xml:space="preserve">▪ teherbírás: 140 kg
▪ napi használati idő: 3-5 óra
</t>
    </r>
    <r>
      <rPr>
        <sz val="10"/>
        <rFont val="Tw Cen MT"/>
        <family val="2"/>
        <charset val="238"/>
      </rPr>
      <t>▪ mechanika, karfák és támla felszerelve</t>
    </r>
  </si>
  <si>
    <r>
      <t xml:space="preserve">▪ fekete, puha bonded bőr
▪ magas háttámla, visszahajlított fejtámasz
▪ polírozott alumínium karfa, párnázott támfelület
▪ állítható keménységű deréktámasz
▪ állítható rugózási keménységű 5 pontos multiblock hintamechanika (antishock)
▪ krómozott lábkereszt d.700, d.50 görgők
</t>
    </r>
    <r>
      <rPr>
        <b/>
        <sz val="10"/>
        <rFont val="Tw Cen MT"/>
        <family val="2"/>
        <charset val="238"/>
      </rPr>
      <t>▪ teherbírás: 135 kg
▪ napi használati idő: 3-5 óra</t>
    </r>
  </si>
  <si>
    <r>
      <t xml:space="preserve">▪ kiváló minőségű textilbőr/valódi bőr
▪ magas háttámla
▪ polírozott alumínium karfa,
   kárpitozott támfelület
▪ multiblock hintamechanika
▪ krómozott gázlift
▪ krómozott lábkereszt d.640, d.50 görgők
▪ teherbírás: 130 kg
</t>
    </r>
    <r>
      <rPr>
        <b/>
        <sz val="10"/>
        <rFont val="Tw Cen MT"/>
        <family val="2"/>
        <charset val="238"/>
      </rPr>
      <t>▪ napi használati idő: 5-7 óra</t>
    </r>
    <r>
      <rPr>
        <sz val="10"/>
        <rFont val="Tw Cen MT"/>
        <family val="2"/>
        <charset val="238"/>
      </rPr>
      <t xml:space="preserve">
</t>
    </r>
  </si>
  <si>
    <t>BN, FO, SW, ST</t>
  </si>
  <si>
    <t>BN (sb), OP, VIS, VIM, AZ, BER.01; BER.02</t>
  </si>
  <si>
    <t>A fenti árak 3-5 db-os megrendelés esetén érvényesek, ennél kisebb vagy nagyobb tétel esetén projektár!</t>
  </si>
  <si>
    <t>BA, BN, FO, LE, SW</t>
  </si>
  <si>
    <t>BN (sb), NM, TAM, VIS, VIM</t>
  </si>
  <si>
    <t>BER, ERA (min. 10 db-tól)</t>
  </si>
  <si>
    <t>SYN, MED (min. 10 db-tól)</t>
  </si>
  <si>
    <t>a képen opciókkal,
a fenti ár opciók nélkül értendő</t>
  </si>
  <si>
    <r>
      <t xml:space="preserve">▪ modern vonalvezetésű, fekete
   festett (TN) vagy krómozott (TC) váz
▪ krómozott váz felára:  6.000 Ft
▪ hálós háttámla, fehér vagy fekete színben
▪ kárpitozott ülőlap
▪ rakásolható
</t>
    </r>
    <r>
      <rPr>
        <b/>
        <sz val="10"/>
        <rFont val="Tw Cen MT"/>
        <family val="2"/>
        <charset val="238"/>
      </rPr>
      <t xml:space="preserve">▪ teherbírás: 130 kg
</t>
    </r>
  </si>
  <si>
    <r>
      <t xml:space="preserve">Antares TIP TOP TN net
Antares TIP TOP TC net
</t>
    </r>
    <r>
      <rPr>
        <b/>
        <sz val="12"/>
        <rFont val="Tw Cen MT"/>
        <family val="2"/>
        <charset val="238"/>
      </rPr>
      <t xml:space="preserve">kárpitozott ülés
és hálós támla
</t>
    </r>
    <r>
      <rPr>
        <sz val="9"/>
        <rFont val="Tw Cen MT"/>
        <family val="2"/>
        <charset val="238"/>
      </rPr>
      <t>a képen görgős krómozott vázzal</t>
    </r>
  </si>
  <si>
    <t>BN (sb), NM, OP, TAM, VIS, VIM</t>
  </si>
  <si>
    <t>41</t>
  </si>
  <si>
    <r>
      <t xml:space="preserve">▪ fekete porszórt, erősített acélváz
▪ egyéb festett vázszín felára: 1.400 Ft
▪ hátlap és ülőlap szivacs: 40 mm
▪ erős rétegelt falemez
   ülőlap és háttámla panel
▪ műanyag ülőlap burkolat
▪ nem rakásolható
▪ bükk rétegelt falemez ülő- és hátlap
   kivitel (1121 LN H)
▪ egyéb pácszín felára: projektár
▪ keményített lakkozás felára: 3.000 Ft
</t>
    </r>
    <r>
      <rPr>
        <b/>
        <sz val="9"/>
        <rFont val="Tw Cen MT"/>
        <family val="2"/>
        <charset val="238"/>
      </rPr>
      <t>▪ teherbírás: 130 kg</t>
    </r>
  </si>
  <si>
    <t xml:space="preserve">ERGOHUMAN Elite II </t>
  </si>
  <si>
    <t>fekete váz</t>
  </si>
  <si>
    <t>szürke váz felára</t>
  </si>
  <si>
    <t>háló színek: fekete, szürke</t>
  </si>
  <si>
    <t>121-131</t>
  </si>
  <si>
    <t>40-50</t>
  </si>
  <si>
    <r>
      <t>0,33 m</t>
    </r>
    <r>
      <rPr>
        <vertAlign val="superscript"/>
        <sz val="9"/>
        <rFont val="Tw Cen MT"/>
        <family val="2"/>
        <charset val="238"/>
      </rPr>
      <t>3</t>
    </r>
  </si>
  <si>
    <t xml:space="preserve"> - </t>
  </si>
  <si>
    <r>
      <t>▪ állítható magasságú, hálós, ergonomikus háttámla és ülés, állítható ülésmélység, előre dőnthető háttámla (</t>
    </r>
    <r>
      <rPr>
        <sz val="7"/>
        <rFont val="Tw Cen MT"/>
        <family val="2"/>
        <charset val="238"/>
      </rPr>
      <t>8</t>
    </r>
    <r>
      <rPr>
        <sz val="8"/>
        <rFont val="Tw Cen MT"/>
        <family val="2"/>
        <charset val="238"/>
      </rPr>
      <t>°) és ülőlap (</t>
    </r>
    <r>
      <rPr>
        <sz val="7"/>
        <rFont val="Tw Cen MT"/>
        <family val="2"/>
        <charset val="238"/>
      </rPr>
      <t>2</t>
    </r>
    <r>
      <rPr>
        <sz val="8"/>
        <rFont val="Tw Cen MT"/>
        <family val="2"/>
        <charset val="238"/>
      </rPr>
      <t xml:space="preserve">°)
▪ ergonomikus, állítható keménységű deréktámasz
▪ 2D fejtámla: magasság, dőlésszög
▪ 5D karfa: magasság, szélesség, forgatható, előre-hátra + függőlegesen dönthető könyöktámasz, puha támfelület
▪ 5 pontos szinkronmechanika (antishock)
▪ alu lábkereszt d.640, d.65 parkettagörgők
▪ teherbírás: 150 kg
▪ </t>
    </r>
    <r>
      <rPr>
        <b/>
        <sz val="8"/>
        <rFont val="Tw Cen MT"/>
        <family val="2"/>
        <charset val="238"/>
      </rPr>
      <t>napi használati idő: &gt;10 óra</t>
    </r>
    <r>
      <rPr>
        <sz val="8"/>
        <rFont val="Tw Cen MT"/>
        <family val="2"/>
        <charset val="238"/>
      </rPr>
      <t xml:space="preserve">
▪ alapértelmezetten lapraszerelve szállítjuk</t>
    </r>
  </si>
  <si>
    <t>ERGOHUMAN Ultra II</t>
  </si>
  <si>
    <t>szövetes ülés felár</t>
  </si>
  <si>
    <t>háló színek: fekete</t>
  </si>
  <si>
    <t>113-130</t>
  </si>
  <si>
    <r>
      <t>0,33 m</t>
    </r>
    <r>
      <rPr>
        <vertAlign val="superscript"/>
        <sz val="9"/>
        <color theme="1"/>
        <rFont val="Tw Cen MT"/>
        <family val="2"/>
        <charset val="238"/>
      </rPr>
      <t>3</t>
    </r>
  </si>
  <si>
    <r>
      <t>▪ állítható magasságú, hálós, ergonomikus háttámla és ülés, állítható ülésmélység, előre dőnthető háttámla (</t>
    </r>
    <r>
      <rPr>
        <sz val="7"/>
        <color theme="1"/>
        <rFont val="Tw Cen MT"/>
        <family val="2"/>
        <charset val="238"/>
      </rPr>
      <t>8</t>
    </r>
    <r>
      <rPr>
        <sz val="8"/>
        <color theme="1"/>
        <rFont val="Tw Cen MT"/>
        <family val="2"/>
        <charset val="238"/>
      </rPr>
      <t>°) és ülőlap (</t>
    </r>
    <r>
      <rPr>
        <sz val="7"/>
        <color theme="1"/>
        <rFont val="Tw Cen MT"/>
        <family val="2"/>
        <charset val="238"/>
      </rPr>
      <t>2</t>
    </r>
    <r>
      <rPr>
        <sz val="8"/>
        <color theme="1"/>
        <rFont val="Tw Cen MT"/>
        <family val="2"/>
        <charset val="238"/>
      </rPr>
      <t xml:space="preserve">°)
▪ ergonomikus, állítható keménységű deréktámasz
▪ 2D fejtámla: magasság, dőlésszög
▪ 4D karfa: magasság, szélesség, forgatható, előre-hátra, puha támfelület
▪ 5 pontos szinkronmechanika (antishock)
▪ alu lábkereszt d.640, d.65 parkettagörgők
▪ teherbírás: 150 kg
▪ </t>
    </r>
    <r>
      <rPr>
        <b/>
        <sz val="8"/>
        <color theme="1"/>
        <rFont val="Tw Cen MT"/>
        <family val="2"/>
        <charset val="238"/>
      </rPr>
      <t>napi használati idő: &gt;10 óra</t>
    </r>
    <r>
      <rPr>
        <sz val="8"/>
        <color theme="1"/>
        <rFont val="Tw Cen MT"/>
        <family val="2"/>
        <charset val="238"/>
      </rPr>
      <t xml:space="preserve">
▪ alapértelmezetten lapraszerelve szállítjuk</t>
    </r>
  </si>
  <si>
    <t>DIAMOND H multi</t>
  </si>
  <si>
    <t>textilbőr*</t>
  </si>
  <si>
    <t>*színek egyeztetés szerint</t>
  </si>
  <si>
    <t>127-138</t>
  </si>
  <si>
    <t>44-55</t>
  </si>
  <si>
    <r>
      <t xml:space="preserve">▪ modern, exkluzív, magastámlás
  vezetői forgószék
▪ hideg poliuretán párnázat
▪ polírozott alumínium karfa
▪ multiblock hintamechanika (antishock)
▪ alumínium lábkereszt d.720
▪ d.60 parkettagörgők
</t>
    </r>
    <r>
      <rPr>
        <b/>
        <sz val="10"/>
        <rFont val="Tw Cen MT"/>
        <family val="2"/>
        <charset val="238"/>
      </rPr>
      <t>▪ teherbírás: 130 kg
▪ napi használati idő: 5-7 óra</t>
    </r>
    <r>
      <rPr>
        <sz val="10"/>
        <rFont val="Tw Cen MT"/>
        <family val="2"/>
        <charset val="238"/>
      </rPr>
      <t xml:space="preserve">
</t>
    </r>
  </si>
  <si>
    <t>DIAMOND L</t>
  </si>
  <si>
    <t>89-100</t>
  </si>
  <si>
    <t>41-52</t>
  </si>
  <si>
    <r>
      <t xml:space="preserve">▪ modern, exkluzív, alacsonytámlás
  vezetői forgószék
▪ hideg poliuretán párnázat
▪ polírozott alumínium karfa
▪ hintamechanika
▪ opció: multiblock hintamechanika felára: 6000 Ft
▪ alumínium lábkereszt d.720
▪ d.60 parkettagörgők
</t>
    </r>
    <r>
      <rPr>
        <b/>
        <sz val="10"/>
        <rFont val="Tw Cen MT"/>
        <family val="2"/>
        <charset val="238"/>
      </rPr>
      <t>▪ teherbírás: 130 kg
▪ napi használati idő: 5-7 óra</t>
    </r>
    <r>
      <rPr>
        <sz val="10"/>
        <rFont val="Tw Cen MT"/>
        <family val="2"/>
        <charset val="238"/>
      </rPr>
      <t xml:space="preserve">
</t>
    </r>
  </si>
  <si>
    <t>DIAMOND M</t>
  </si>
  <si>
    <t>96-107</t>
  </si>
  <si>
    <r>
      <t xml:space="preserve">▪ modern, exkluzív, középtámlás
  vezetői forgószék
▪ hideg poliuretán párnázat
▪ polírozott alumínium karfa
▪ hintamechanika
▪ opció: multiblock hintamechanika felára: 6000 Ft
▪ alumínium lábkereszt d.720
▪ d.60 parkettagörgők
</t>
    </r>
    <r>
      <rPr>
        <b/>
        <sz val="10"/>
        <rFont val="Tw Cen MT"/>
        <family val="2"/>
        <charset val="238"/>
      </rPr>
      <t>▪ teherbírás: 130 kg
▪ napi használati idő: 5-7 óra</t>
    </r>
    <r>
      <rPr>
        <sz val="10"/>
        <rFont val="Tw Cen MT"/>
        <family val="2"/>
        <charset val="238"/>
      </rPr>
      <t xml:space="preserve">
</t>
    </r>
  </si>
  <si>
    <t>VITELLIUS</t>
  </si>
  <si>
    <t>félig szerelve</t>
  </si>
  <si>
    <t>lapra szerelve</t>
  </si>
  <si>
    <t>126-138</t>
  </si>
  <si>
    <t>50-62</t>
  </si>
  <si>
    <t>▪ kiváló minőségű fekete valódi bőr
▪ magas háttámla széles fejtámlával
▪ 1D karfa puha támfelülettel
▪ multiblock hintamechanika
▪ polírozott alumínium lábkereszt, 
  d: 700 mm, d.65 parkettagörgők
▪ teherbírás: 140 kg
▪ napi használati idő: 5-7 óra
▪ mechanika, karfák és támla felszerelve</t>
  </si>
  <si>
    <t>47-57</t>
  </si>
  <si>
    <t>0,46 m3</t>
  </si>
  <si>
    <t>61,5</t>
  </si>
  <si>
    <r>
      <t xml:space="preserve">▪ ergonomikus ülőlap és háttámla
▪ krómozott acél karfa kárpitozott támfelülettel
▪ 5 pontos állítható multiblock hintamechanika
▪ krómozott lábkereszt d.640, d.50 automata
  fékezős parkettagörgők
</t>
    </r>
    <r>
      <rPr>
        <b/>
        <sz val="10"/>
        <rFont val="Tw Cen MT"/>
        <family val="2"/>
        <charset val="238"/>
      </rPr>
      <t xml:space="preserve">▪ teherbírás: 130 kg
</t>
    </r>
    <r>
      <rPr>
        <sz val="10"/>
        <rFont val="Tw Cen MT"/>
        <family val="2"/>
        <charset val="238"/>
      </rPr>
      <t xml:space="preserve">▪ napi használati idő: 3-5 óra
</t>
    </r>
  </si>
  <si>
    <t>fekete háló</t>
  </si>
  <si>
    <t>115-129</t>
  </si>
  <si>
    <t>38-52</t>
  </si>
  <si>
    <r>
      <t>0,15m</t>
    </r>
    <r>
      <rPr>
        <vertAlign val="superscript"/>
        <sz val="9"/>
        <rFont val="Tw Cen MT"/>
        <family val="2"/>
        <charset val="238"/>
      </rPr>
      <t>3</t>
    </r>
  </si>
  <si>
    <t>0,40 fm</t>
  </si>
  <si>
    <t>COPE</t>
  </si>
  <si>
    <r>
      <t xml:space="preserve">▪ hálós, magas háttámla
▪ állítható magasságú és dőlésszögű fejtámla
▪ </t>
    </r>
    <r>
      <rPr>
        <b/>
        <sz val="10"/>
        <rFont val="Tw Cen MT"/>
        <family val="2"/>
        <charset val="238"/>
      </rPr>
      <t>állítható magasságú és mélységű deréktámasz</t>
    </r>
    <r>
      <rPr>
        <sz val="10"/>
        <rFont val="Tw Cen MT"/>
        <family val="2"/>
        <charset val="238"/>
      </rPr>
      <t xml:space="preserve">
▪ fekete kárpitozott ülőlap
▪1D karfa, puha támfelület
▪ szinkronmechanika (antishock)
▪ fekete acél lábkereszt d.700
▪ d.50 görgők
</t>
    </r>
    <r>
      <rPr>
        <b/>
        <sz val="10"/>
        <rFont val="Tw Cen MT"/>
        <family val="2"/>
        <charset val="238"/>
      </rPr>
      <t>▪ teherbírás: 130 kg
▪ napi használati idő: 7-10 óra</t>
    </r>
    <r>
      <rPr>
        <sz val="10"/>
        <rFont val="Tw Cen MT"/>
        <family val="2"/>
        <charset val="238"/>
      </rPr>
      <t xml:space="preserve">
</t>
    </r>
  </si>
  <si>
    <t>HUMANTECH</t>
  </si>
  <si>
    <t>fekete</t>
  </si>
  <si>
    <t>színes háló és váz</t>
  </si>
  <si>
    <t>lábtartó felár</t>
  </si>
  <si>
    <t>váz/kárpitszín kombinációk: fekete/fekete, fehér/kék, piros/piros, szürke/szürke, zöld/zöld</t>
  </si>
  <si>
    <t>117-127</t>
  </si>
  <si>
    <t>66</t>
  </si>
  <si>
    <r>
      <t xml:space="preserve">▪ hálós ülőlap és háttámla
▪ a háttámla dőlési fokával szinkronban mozgó ergonomikus fejtámla
▪ multiblock hintamechanika 4 pontos
▪ 2D állítható fejtámla
▪ 3D karfa, puha támfelület
▪ deréktámasz
▪ műanyag lábkereszt d.700, d.50 görgők
▪ teherbírás: 130kg
</t>
    </r>
    <r>
      <rPr>
        <b/>
        <sz val="9"/>
        <rFont val="Tw Cen MT"/>
        <family val="2"/>
        <charset val="238"/>
      </rPr>
      <t>▪ napi használati idő: 5-7 óra</t>
    </r>
    <r>
      <rPr>
        <sz val="9"/>
        <rFont val="Tw Cen MT"/>
        <family val="2"/>
        <charset val="238"/>
      </rPr>
      <t xml:space="preserve">
</t>
    </r>
  </si>
  <si>
    <r>
      <t xml:space="preserve">ESTELA XXL
</t>
    </r>
    <r>
      <rPr>
        <b/>
        <u/>
        <sz val="10"/>
        <rFont val="Tw Cen MT"/>
        <family val="2"/>
        <charset val="238"/>
      </rPr>
      <t xml:space="preserve">
</t>
    </r>
    <r>
      <rPr>
        <b/>
        <u/>
        <sz val="14"/>
        <rFont val="Tw Cen MT"/>
        <family val="2"/>
        <charset val="238"/>
      </rPr>
      <t xml:space="preserve">
</t>
    </r>
  </si>
  <si>
    <t>szerelhető karfák: AR08, AR08 C</t>
  </si>
  <si>
    <t>107-117</t>
  </si>
  <si>
    <t>42-52</t>
  </si>
  <si>
    <t>69</t>
  </si>
  <si>
    <t>0,77 fm</t>
  </si>
  <si>
    <r>
      <t xml:space="preserve">▪ magas, ergonomikus,
   állítható magasságú háttámla (U&amp;D)
▪ ergonomikus ülőlap
▪ megnövelt szivacsvastagság és minőség
▪ erősített aszinkron mechanika
▪ krómozott lábkereszt d.700, d.50 görgők
</t>
    </r>
    <r>
      <rPr>
        <b/>
        <sz val="10"/>
        <rFont val="Tw Cen MT"/>
        <family val="2"/>
        <charset val="238"/>
      </rPr>
      <t>▪ teherbírás: 150 kg
▪ napi használati idő: 5-7 óra</t>
    </r>
    <r>
      <rPr>
        <sz val="10"/>
        <rFont val="Tw Cen MT"/>
        <family val="2"/>
        <charset val="238"/>
      </rPr>
      <t xml:space="preserve">
▪ mechanika, karfák és támla felszerelve</t>
    </r>
  </si>
  <si>
    <t>BAT</t>
  </si>
  <si>
    <t>115-126</t>
  </si>
  <si>
    <t>42-53</t>
  </si>
  <si>
    <r>
      <t>0,27m</t>
    </r>
    <r>
      <rPr>
        <vertAlign val="superscript"/>
        <sz val="9"/>
        <rFont val="Tw Cen MT"/>
        <family val="2"/>
        <charset val="238"/>
      </rPr>
      <t>3</t>
    </r>
  </si>
  <si>
    <t>46-50</t>
  </si>
  <si>
    <t>1</t>
  </si>
  <si>
    <r>
      <t xml:space="preserve">▪ fekete hálós háttámla, kárpitozott ülőlap
▪ 3D állítható karfa, puha támfelület
▪ állítható magasságú és dőlésszögű fejtámla
▪ 4 pontos szinkronmechanika (antishock)  
▪ állítható ülésmélység        
▪ állítható deréktámasz (magasság)                                 
▪ alumínium lábkereszt d.700, d.65 parkettagörgők                                           
▪ teherbírás: 130 kg
</t>
    </r>
    <r>
      <rPr>
        <b/>
        <sz val="10"/>
        <rFont val="Tw Cen MT"/>
        <family val="2"/>
        <charset val="238"/>
      </rPr>
      <t>▪ napi használati idő: 7-10 óra</t>
    </r>
    <r>
      <rPr>
        <sz val="10"/>
        <rFont val="Tw Cen MT"/>
        <family val="2"/>
        <charset val="238"/>
      </rPr>
      <t xml:space="preserve">
</t>
    </r>
  </si>
  <si>
    <t>MIRO bat</t>
  </si>
  <si>
    <t>99-105</t>
  </si>
  <si>
    <t>40-46</t>
  </si>
  <si>
    <t>▪ hálós, középmagas háttámla
▪ a fejtámla 19 cm-rel növeli meg
  a szék magasságát
▪ fekete szövet kárpitozású ülőlap 
▪ 2D fejtámla: magasság, dőlésszög
▪ 2D karfa: magasság, forgatható, puha támfelület
▪ 4 ponton rögzíthető szinkronmechanika (antishock)
▪ szögletes műanyag lábkereszt d.680
▪ d.60 parkettagörgők
▪ teherbírás: 130 kg
▪ napi használati idő: 7-10 óra</t>
  </si>
  <si>
    <t>1260 ALLOY</t>
  </si>
  <si>
    <t>anyag</t>
  </si>
  <si>
    <r>
      <t xml:space="preserve">nettó ár
</t>
    </r>
    <r>
      <rPr>
        <sz val="11"/>
        <rFont val="Tw Cen MT"/>
        <family val="2"/>
        <charset val="238"/>
      </rPr>
      <t>karfa nélkül</t>
    </r>
  </si>
  <si>
    <t>1260 ALLOY plast</t>
  </si>
  <si>
    <t>1260 ALLOY PU</t>
  </si>
  <si>
    <t>választható színek: fekete, szürke, piros, kék</t>
  </si>
  <si>
    <t>90-102</t>
  </si>
  <si>
    <t>47-60</t>
  </si>
  <si>
    <t>20</t>
  </si>
  <si>
    <r>
      <rPr>
        <sz val="9"/>
        <rFont val="Tw Cen MT"/>
        <family val="2"/>
        <charset val="238"/>
      </rPr>
      <t>▪speciális poliuretán (PU) vagy műanyag ülőlap és háttámla (plast)</t>
    </r>
    <r>
      <rPr>
        <sz val="10"/>
        <rFont val="Tw Cen MT"/>
        <family val="2"/>
        <charset val="238"/>
      </rPr>
      <t xml:space="preserve">
▪ karfa felár: később
▪ fix ülől és hátlap
▪ foggantyúval ellátott fix háttámlakeret, választható színek: fekete, v.szürke
▪ gázliftes magasságállítás 
▪ műanyag lábkereszt d.600, d.50 görgők
▪ teherbírás: 160 kg
</t>
    </r>
    <r>
      <rPr>
        <b/>
        <sz val="10"/>
        <rFont val="Tw Cen MT"/>
        <family val="2"/>
        <charset val="238"/>
      </rPr>
      <t>▪ napi használati idő: 24 óra</t>
    </r>
  </si>
  <si>
    <t>HECTOR 24</t>
  </si>
  <si>
    <t>szövet</t>
  </si>
  <si>
    <t>113-141</t>
  </si>
  <si>
    <t>46-57</t>
  </si>
  <si>
    <r>
      <t>0,20 m</t>
    </r>
    <r>
      <rPr>
        <vertAlign val="superscript"/>
        <sz val="9"/>
        <rFont val="Tw Cen MT"/>
        <family val="2"/>
        <charset val="238"/>
      </rPr>
      <t>3</t>
    </r>
  </si>
  <si>
    <r>
      <t xml:space="preserve">▪ állítható magasságú háttámla
</t>
    </r>
    <r>
      <rPr>
        <sz val="9"/>
        <color theme="1"/>
        <rFont val="Tw Cen MT"/>
        <family val="2"/>
        <charset val="238"/>
      </rPr>
      <t>▪ 3D fejtámla (magasság, szög, mélység)</t>
    </r>
    <r>
      <rPr>
        <sz val="9"/>
        <rFont val="Tw Cen MT"/>
        <family val="2"/>
        <charset val="238"/>
      </rPr>
      <t xml:space="preserve">
▪ 4D karfa (forgatható, előre-hátra, magasság, szélesség), puha támfelület
▪ állítható ülésmélység
▪ 5 pontos szinkronmechanika (antishock)
▪ ülőlap billentő funkció, 2 ponton rögzíthető
▪ alu lábkereszt d.700, d.60 parkettagörgők
▪ teherbírás: 140 kg
▪ napi használati idő: 24 óra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</si>
</sst>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EUR]"/>
    <numFmt numFmtId="165" formatCode="#,##0\ &quot;Ft&quot;;[Red]#,##0\ &quot;Ft&quot;"/>
    <numFmt numFmtId="166" formatCode="&quot;H-&quot;0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4"/>
      <name val="Tw Cen MT"/>
      <family val="2"/>
      <charset val="238"/>
    </font>
    <font>
      <b/>
      <sz val="11"/>
      <name val="Tw Cen MT"/>
      <family val="2"/>
      <charset val="238"/>
    </font>
    <font>
      <sz val="10"/>
      <name val="Tw Cen MT"/>
      <family val="2"/>
      <charset val="238"/>
    </font>
    <font>
      <b/>
      <sz val="16"/>
      <color indexed="12"/>
      <name val="Tw Cen MT"/>
      <family val="2"/>
      <charset val="238"/>
    </font>
    <font>
      <b/>
      <sz val="9"/>
      <name val="Tw Cen MT"/>
      <family val="2"/>
      <charset val="238"/>
    </font>
    <font>
      <sz val="9"/>
      <name val="Tw Cen MT"/>
      <family val="2"/>
      <charset val="238"/>
    </font>
    <font>
      <vertAlign val="superscript"/>
      <sz val="9"/>
      <name val="Tw Cen MT"/>
      <family val="2"/>
      <charset val="238"/>
    </font>
    <font>
      <sz val="8"/>
      <name val="Tw Cen MT"/>
      <family val="2"/>
      <charset val="238"/>
    </font>
    <font>
      <b/>
      <sz val="10"/>
      <name val="Tw Cen MT"/>
      <family val="2"/>
      <charset val="238"/>
    </font>
    <font>
      <sz val="14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9.5"/>
      <name val="Tw Cen MT"/>
      <family val="2"/>
      <charset val="238"/>
    </font>
    <font>
      <sz val="11"/>
      <name val="Tw Cen MT"/>
      <family val="2"/>
      <charset val="238"/>
    </font>
    <font>
      <sz val="11"/>
      <color theme="1"/>
      <name val="Tw Cen MT"/>
      <family val="2"/>
      <charset val="238"/>
    </font>
    <font>
      <b/>
      <sz val="9.5"/>
      <name val="Tw Cen MT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.5"/>
      <color theme="1"/>
      <name val="Tw Cen MT"/>
      <family val="2"/>
      <charset val="238"/>
    </font>
    <font>
      <b/>
      <sz val="12"/>
      <name val="Tw Cen MT"/>
      <family val="2"/>
      <charset val="238"/>
    </font>
    <font>
      <b/>
      <sz val="16"/>
      <name val="Tw Cen MT"/>
      <family val="2"/>
      <charset val="238"/>
    </font>
    <font>
      <b/>
      <sz val="12"/>
      <name val="Calibri Light"/>
      <family val="2"/>
      <charset val="238"/>
      <scheme val="major"/>
    </font>
    <font>
      <b/>
      <sz val="14"/>
      <name val="Tw Cen MT"/>
      <family val="2"/>
      <charset val="238"/>
    </font>
    <font>
      <sz val="48"/>
      <color theme="1"/>
      <name val="Calibri"/>
      <family val="2"/>
      <scheme val="minor"/>
    </font>
    <font>
      <b/>
      <sz val="15"/>
      <color indexed="12"/>
      <name val="Tw Cen MT"/>
      <family val="2"/>
      <charset val="238"/>
    </font>
    <font>
      <b/>
      <sz val="10"/>
      <color rgb="FF0000FF"/>
      <name val="Tw Cen MT"/>
      <family val="2"/>
      <charset val="238"/>
    </font>
    <font>
      <b/>
      <sz val="9"/>
      <color rgb="FFFF0000"/>
      <name val="Tw Cen MT"/>
      <family val="2"/>
      <charset val="238"/>
    </font>
    <font>
      <sz val="7"/>
      <name val="Tw Cen MT"/>
      <family val="2"/>
      <charset val="238"/>
    </font>
    <font>
      <b/>
      <sz val="8"/>
      <name val="Tw Cen MT"/>
      <family val="2"/>
      <charset val="238"/>
    </font>
    <font>
      <b/>
      <sz val="16"/>
      <color rgb="FF0000FF"/>
      <name val="Tw Cen MT"/>
      <family val="2"/>
      <charset val="238"/>
    </font>
    <font>
      <sz val="9"/>
      <color theme="1"/>
      <name val="Tw Cen MT"/>
      <family val="2"/>
      <charset val="238"/>
    </font>
    <font>
      <vertAlign val="superscript"/>
      <sz val="9"/>
      <color theme="1"/>
      <name val="Tw Cen MT"/>
      <family val="2"/>
      <charset val="238"/>
    </font>
    <font>
      <sz val="8"/>
      <color theme="1"/>
      <name val="Tw Cen MT"/>
      <family val="2"/>
      <charset val="238"/>
    </font>
    <font>
      <sz val="7"/>
      <color theme="1"/>
      <name val="Tw Cen MT"/>
      <family val="2"/>
      <charset val="238"/>
    </font>
    <font>
      <b/>
      <sz val="8"/>
      <color theme="1"/>
      <name val="Tw Cen MT"/>
      <family val="2"/>
      <charset val="238"/>
    </font>
    <font>
      <sz val="12"/>
      <name val="Tw Cen MT"/>
      <family val="2"/>
      <charset val="238"/>
    </font>
    <font>
      <b/>
      <sz val="11"/>
      <color theme="0" tint="-0.499984740745262"/>
      <name val="Tw Cen MT"/>
      <family val="2"/>
      <charset val="238"/>
    </font>
    <font>
      <b/>
      <sz val="16"/>
      <color theme="0" tint="-0.499984740745262"/>
      <name val="Tw Cen MT"/>
      <family val="2"/>
      <charset val="238"/>
    </font>
    <font>
      <sz val="9"/>
      <color rgb="FFFF0000"/>
      <name val="Tw Cen MT"/>
      <family val="2"/>
      <charset val="238"/>
    </font>
    <font>
      <b/>
      <u/>
      <sz val="10"/>
      <name val="Tw Cen M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B8B7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rgb="FF99043B"/>
      </top>
      <bottom style="hair">
        <color indexed="64"/>
      </bottom>
      <diagonal/>
    </border>
    <border>
      <left/>
      <right style="hair">
        <color indexed="64"/>
      </right>
      <top style="thick">
        <color rgb="FF99043B"/>
      </top>
      <bottom style="hair">
        <color indexed="64"/>
      </bottom>
      <diagonal/>
    </border>
    <border>
      <left/>
      <right style="thick">
        <color rgb="FF99043B"/>
      </right>
      <top style="thick">
        <color rgb="FF99043B"/>
      </top>
      <bottom style="hair">
        <color indexed="64"/>
      </bottom>
      <diagonal/>
    </border>
    <border>
      <left style="thick">
        <color rgb="FF99043B"/>
      </left>
      <right style="hair">
        <color indexed="64"/>
      </right>
      <top/>
      <bottom/>
      <diagonal/>
    </border>
    <border>
      <left/>
      <right style="thick">
        <color rgb="FF99043B"/>
      </right>
      <top style="hair">
        <color indexed="64"/>
      </top>
      <bottom style="hair">
        <color indexed="64"/>
      </bottom>
      <diagonal/>
    </border>
    <border>
      <left/>
      <right style="thick">
        <color rgb="FF99043B"/>
      </right>
      <top style="hair">
        <color indexed="64"/>
      </top>
      <bottom/>
      <diagonal/>
    </border>
    <border>
      <left/>
      <right style="thick">
        <color rgb="FF99043B"/>
      </right>
      <top/>
      <bottom style="hair">
        <color indexed="64"/>
      </bottom>
      <diagonal/>
    </border>
    <border>
      <left style="hair">
        <color indexed="64"/>
      </left>
      <right style="thick">
        <color rgb="FF99043B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ck">
        <color rgb="FF99043B"/>
      </bottom>
      <diagonal/>
    </border>
    <border>
      <left/>
      <right/>
      <top/>
      <bottom style="thick">
        <color rgb="FF99043B"/>
      </bottom>
      <diagonal/>
    </border>
    <border>
      <left/>
      <right style="thick">
        <color rgb="FF99043B"/>
      </right>
      <top/>
      <bottom style="thick">
        <color rgb="FF99043B"/>
      </bottom>
      <diagonal/>
    </border>
    <border>
      <left style="hair">
        <color indexed="64"/>
      </left>
      <right style="thick">
        <color rgb="FF990000"/>
      </right>
      <top style="hair">
        <color indexed="64"/>
      </top>
      <bottom style="hair">
        <color indexed="64"/>
      </bottom>
      <diagonal/>
    </border>
    <border>
      <left style="thick">
        <color rgb="FF99043B"/>
      </left>
      <right style="hair">
        <color indexed="64"/>
      </right>
      <top style="thick">
        <color rgb="FF99043B"/>
      </top>
      <bottom/>
      <diagonal/>
    </border>
    <border>
      <left style="hair">
        <color indexed="64"/>
      </left>
      <right style="hair">
        <color indexed="64"/>
      </right>
      <top style="thick">
        <color rgb="FF99043B"/>
      </top>
      <bottom style="hair">
        <color indexed="64"/>
      </bottom>
      <diagonal/>
    </border>
    <border>
      <left style="thick">
        <color rgb="FF99043B"/>
      </left>
      <right style="hair">
        <color indexed="64"/>
      </right>
      <top/>
      <bottom style="thick">
        <color rgb="FF99043B"/>
      </bottom>
      <diagonal/>
    </border>
    <border>
      <left style="hair">
        <color indexed="64"/>
      </left>
      <right style="thick">
        <color rgb="FF99043B"/>
      </right>
      <top style="thick">
        <color rgb="FF99043B"/>
      </top>
      <bottom style="hair">
        <color indexed="64"/>
      </bottom>
      <diagonal/>
    </border>
    <border>
      <left/>
      <right/>
      <top style="thick">
        <color rgb="FF99043B"/>
      </top>
      <bottom style="hair">
        <color indexed="64"/>
      </bottom>
      <diagonal/>
    </border>
    <border>
      <left/>
      <right style="thick">
        <color rgb="FF99043B"/>
      </right>
      <top/>
      <bottom/>
      <diagonal/>
    </border>
    <border>
      <left style="hair">
        <color theme="1"/>
      </left>
      <right/>
      <top style="hair">
        <color indexed="64"/>
      </top>
      <bottom/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 style="thick">
        <color rgb="FFA50021"/>
      </left>
      <right style="hair">
        <color indexed="64"/>
      </right>
      <top style="thick">
        <color rgb="FFA50021"/>
      </top>
      <bottom/>
      <diagonal/>
    </border>
    <border>
      <left style="thick">
        <color rgb="FFA50021"/>
      </left>
      <right style="hair">
        <color indexed="64"/>
      </right>
      <top/>
      <bottom/>
      <diagonal/>
    </border>
    <border>
      <left style="hair">
        <color indexed="64"/>
      </left>
      <right style="thick">
        <color rgb="FFA5002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800000"/>
      </right>
      <top style="hair">
        <color indexed="64"/>
      </top>
      <bottom style="hair">
        <color indexed="64"/>
      </bottom>
      <diagonal/>
    </border>
    <border>
      <left/>
      <right style="thick">
        <color rgb="FFA50021"/>
      </right>
      <top style="hair">
        <color indexed="64"/>
      </top>
      <bottom/>
      <diagonal/>
    </border>
    <border>
      <left style="thick">
        <color rgb="FFA50021"/>
      </left>
      <right style="hair">
        <color indexed="64"/>
      </right>
      <top/>
      <bottom style="thick">
        <color rgb="FFA50021"/>
      </bottom>
      <diagonal/>
    </border>
    <border>
      <left style="hair">
        <color indexed="64"/>
      </left>
      <right/>
      <top/>
      <bottom style="thick">
        <color rgb="FFA50021"/>
      </bottom>
      <diagonal/>
    </border>
    <border>
      <left/>
      <right/>
      <top/>
      <bottom style="thick">
        <color rgb="FFA50021"/>
      </bottom>
      <diagonal/>
    </border>
    <border>
      <left/>
      <right style="thick">
        <color rgb="FFA50021"/>
      </right>
      <top/>
      <bottom style="thick">
        <color rgb="FFA50021"/>
      </bottom>
      <diagonal/>
    </border>
    <border>
      <left style="thick">
        <color rgb="FF99043B"/>
      </left>
      <right/>
      <top style="thick">
        <color rgb="FF99043B"/>
      </top>
      <bottom/>
      <diagonal/>
    </border>
    <border>
      <left style="thick">
        <color rgb="FF99043B"/>
      </left>
      <right/>
      <top/>
      <bottom/>
      <diagonal/>
    </border>
    <border>
      <left style="thick">
        <color rgb="FF99043B"/>
      </left>
      <right/>
      <top/>
      <bottom style="thick">
        <color rgb="FF99043B"/>
      </bottom>
      <diagonal/>
    </border>
    <border>
      <left/>
      <right style="thick">
        <color rgb="FFA50021"/>
      </right>
      <top/>
      <bottom/>
      <diagonal/>
    </border>
    <border>
      <left/>
      <right style="thick">
        <color rgb="FFA5002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C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theme="5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hair">
        <color indexed="64"/>
      </bottom>
      <diagonal/>
    </border>
    <border>
      <left/>
      <right style="thick">
        <color rgb="FF990000"/>
      </right>
      <top style="hair">
        <color indexed="64"/>
      </top>
      <bottom/>
      <diagonal/>
    </border>
    <border>
      <left style="hair">
        <color indexed="64"/>
      </left>
      <right/>
      <top/>
      <bottom style="thick">
        <color rgb="FF990000"/>
      </bottom>
      <diagonal/>
    </border>
    <border>
      <left/>
      <right/>
      <top/>
      <bottom style="thick">
        <color rgb="FF990000"/>
      </bottom>
      <diagonal/>
    </border>
    <border>
      <left/>
      <right style="thick">
        <color rgb="FF990000"/>
      </right>
      <top/>
      <bottom style="thick">
        <color rgb="FF990000"/>
      </bottom>
      <diagonal/>
    </border>
    <border>
      <left style="hair">
        <color theme="1"/>
      </left>
      <right/>
      <top/>
      <bottom style="medium">
        <color auto="1"/>
      </bottom>
      <diagonal/>
    </border>
    <border>
      <left/>
      <right style="medium">
        <color theme="1"/>
      </right>
      <top style="hair">
        <color indexed="64"/>
      </top>
      <bottom style="hair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hair">
        <color indexed="64"/>
      </left>
      <right/>
      <top/>
      <bottom style="medium">
        <color theme="1"/>
      </bottom>
      <diagonal/>
    </border>
    <border>
      <left style="medium">
        <color theme="1"/>
      </left>
      <right style="hair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hair">
        <color indexed="64"/>
      </right>
      <top/>
      <bottom/>
      <diagonal/>
    </border>
    <border>
      <left/>
      <right style="medium">
        <color theme="1"/>
      </right>
      <top style="hair">
        <color indexed="64"/>
      </top>
      <bottom/>
      <diagonal/>
    </border>
    <border>
      <left style="hair">
        <color indexed="64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theme="1"/>
      </right>
      <top style="medium">
        <color theme="1"/>
      </top>
      <bottom style="hair">
        <color indexed="64"/>
      </bottom>
      <diagonal/>
    </border>
    <border>
      <left/>
      <right style="hair">
        <color indexed="64"/>
      </right>
      <top style="medium">
        <color theme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 style="medium">
        <color theme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theme="5" tint="-0.24994659260841701"/>
      </top>
      <bottom style="hair">
        <color indexed="64"/>
      </bottom>
      <diagonal/>
    </border>
    <border>
      <left/>
      <right style="hair">
        <color indexed="64"/>
      </right>
      <top style="thick">
        <color theme="5" tint="-0.24994659260841701"/>
      </top>
      <bottom style="hair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thick">
        <color theme="5" tint="-0.24994659260841701"/>
      </top>
      <bottom style="hair">
        <color indexed="64"/>
      </bottom>
      <diagonal/>
    </border>
    <border>
      <left/>
      <right style="thick">
        <color theme="5" tint="-0.24994659260841701"/>
      </right>
      <top style="hair">
        <color indexed="64"/>
      </top>
      <bottom/>
      <diagonal/>
    </border>
    <border>
      <left/>
      <right style="thick">
        <color theme="5" tint="-0.24994659260841701"/>
      </right>
      <top/>
      <bottom/>
      <diagonal/>
    </border>
    <border>
      <left style="hair">
        <color indexed="64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thick">
        <color theme="1"/>
      </left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 style="hair">
        <color indexed="64"/>
      </bottom>
      <diagonal/>
    </border>
    <border>
      <left/>
      <right style="hair">
        <color indexed="64"/>
      </right>
      <top style="thick">
        <color theme="1"/>
      </top>
      <bottom style="hair">
        <color indexed="64"/>
      </bottom>
      <diagonal/>
    </border>
    <border>
      <left style="hair">
        <color indexed="64"/>
      </left>
      <right style="thick">
        <color theme="1"/>
      </right>
      <top style="thick">
        <color theme="1"/>
      </top>
      <bottom style="hair">
        <color indexed="64"/>
      </bottom>
      <diagonal/>
    </border>
    <border>
      <left style="thick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ck">
        <color theme="1"/>
      </right>
      <top style="hair">
        <color indexed="64"/>
      </top>
      <bottom style="hair">
        <color indexed="64"/>
      </bottom>
      <diagonal/>
    </border>
    <border>
      <left/>
      <right style="thick">
        <color theme="1"/>
      </right>
      <top style="hair">
        <color indexed="64"/>
      </top>
      <bottom/>
      <diagonal/>
    </border>
    <border>
      <left/>
      <right style="thick">
        <color theme="1"/>
      </right>
      <top/>
      <bottom style="hair">
        <color indexed="64"/>
      </bottom>
      <diagonal/>
    </border>
    <border>
      <left style="thick">
        <color theme="1"/>
      </left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</borders>
  <cellStyleXfs count="5">
    <xf numFmtId="0" fontId="0" fillId="0" borderId="0"/>
    <xf numFmtId="164" fontId="3" fillId="0" borderId="0"/>
    <xf numFmtId="164" fontId="3" fillId="0" borderId="0"/>
    <xf numFmtId="0" fontId="2" fillId="0" borderId="0"/>
    <xf numFmtId="0" fontId="1" fillId="0" borderId="0"/>
  </cellStyleXfs>
  <cellXfs count="482">
    <xf numFmtId="0" fontId="0" fillId="0" borderId="0" xfId="0"/>
    <xf numFmtId="164" fontId="9" fillId="2" borderId="8" xfId="1" applyFont="1" applyFill="1" applyBorder="1" applyAlignment="1">
      <alignment horizontal="center" vertical="center"/>
    </xf>
    <xf numFmtId="164" fontId="9" fillId="2" borderId="6" xfId="1" applyFont="1" applyFill="1" applyBorder="1" applyAlignment="1">
      <alignment horizontal="left" vertical="center" wrapText="1"/>
    </xf>
    <xf numFmtId="0" fontId="17" fillId="0" borderId="0" xfId="0" applyFont="1"/>
    <xf numFmtId="164" fontId="9" fillId="4" borderId="7" xfId="1" applyFont="1" applyFill="1" applyBorder="1" applyAlignment="1">
      <alignment horizontal="left" vertical="center"/>
    </xf>
    <xf numFmtId="164" fontId="9" fillId="4" borderId="6" xfId="1" applyFont="1" applyFill="1" applyBorder="1" applyAlignment="1">
      <alignment horizontal="left" vertical="center"/>
    </xf>
    <xf numFmtId="1" fontId="9" fillId="4" borderId="38" xfId="1" applyNumberFormat="1" applyFont="1" applyFill="1" applyBorder="1" applyAlignment="1">
      <alignment horizontal="center" vertical="center"/>
    </xf>
    <xf numFmtId="164" fontId="9" fillId="0" borderId="0" xfId="1" applyFont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16" fontId="9" fillId="0" borderId="0" xfId="1" applyNumberFormat="1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49" fontId="4" fillId="0" borderId="0" xfId="1" applyNumberFormat="1" applyFont="1" applyAlignment="1">
      <alignment vertical="top" wrapText="1"/>
    </xf>
    <xf numFmtId="164" fontId="5" fillId="0" borderId="0" xfId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2" fillId="0" borderId="0" xfId="3"/>
    <xf numFmtId="164" fontId="6" fillId="0" borderId="0" xfId="1" applyFont="1" applyAlignment="1">
      <alignment vertical="center"/>
    </xf>
    <xf numFmtId="0" fontId="6" fillId="0" borderId="0" xfId="3" applyFont="1" applyAlignment="1">
      <alignment vertical="center"/>
    </xf>
    <xf numFmtId="164" fontId="9" fillId="0" borderId="0" xfId="1" applyFont="1" applyAlignment="1">
      <alignment vertical="center"/>
    </xf>
    <xf numFmtId="0" fontId="2" fillId="0" borderId="0" xfId="3" applyAlignment="1">
      <alignment horizontal="center" vertical="center"/>
    </xf>
    <xf numFmtId="1" fontId="9" fillId="4" borderId="8" xfId="1" applyNumberFormat="1" applyFont="1" applyFill="1" applyBorder="1" applyAlignment="1">
      <alignment horizontal="center" vertical="center"/>
    </xf>
    <xf numFmtId="164" fontId="9" fillId="5" borderId="6" xfId="1" applyFont="1" applyFill="1" applyBorder="1" applyAlignment="1">
      <alignment horizontal="left" vertical="center" wrapText="1"/>
    </xf>
    <xf numFmtId="164" fontId="9" fillId="5" borderId="38" xfId="1" applyFont="1" applyFill="1" applyBorder="1" applyAlignment="1">
      <alignment horizontal="center" vertical="center"/>
    </xf>
    <xf numFmtId="164" fontId="9" fillId="5" borderId="7" xfId="1" applyFont="1" applyFill="1" applyBorder="1" applyAlignment="1">
      <alignment horizontal="left" vertical="center" wrapText="1"/>
    </xf>
    <xf numFmtId="164" fontId="9" fillId="5" borderId="6" xfId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top" wrapText="1"/>
    </xf>
    <xf numFmtId="164" fontId="9" fillId="0" borderId="0" xfId="1" applyFont="1" applyAlignment="1">
      <alignment horizontal="left" vertical="top" wrapText="1"/>
    </xf>
    <xf numFmtId="164" fontId="6" fillId="0" borderId="0" xfId="1" applyFont="1" applyAlignment="1">
      <alignment horizontal="left" vertical="top" wrapText="1"/>
    </xf>
    <xf numFmtId="0" fontId="6" fillId="0" borderId="0" xfId="0" applyFont="1" applyAlignment="1">
      <alignment vertical="center"/>
    </xf>
    <xf numFmtId="1" fontId="9" fillId="5" borderId="38" xfId="1" applyNumberFormat="1" applyFont="1" applyFill="1" applyBorder="1" applyAlignment="1">
      <alignment horizontal="center" vertical="center"/>
    </xf>
    <xf numFmtId="164" fontId="9" fillId="5" borderId="7" xfId="1" applyFont="1" applyFill="1" applyBorder="1" applyAlignment="1">
      <alignment horizontal="left" vertical="center"/>
    </xf>
    <xf numFmtId="164" fontId="9" fillId="0" borderId="7" xfId="1" applyFont="1" applyBorder="1" applyAlignment="1">
      <alignment horizontal="left" vertical="center"/>
    </xf>
    <xf numFmtId="49" fontId="9" fillId="0" borderId="7" xfId="1" applyNumberFormat="1" applyFont="1" applyBorder="1" applyAlignment="1">
      <alignment horizontal="center" vertical="center"/>
    </xf>
    <xf numFmtId="164" fontId="9" fillId="0" borderId="6" xfId="1" applyFont="1" applyBorder="1" applyAlignment="1">
      <alignment horizontal="left" vertical="center"/>
    </xf>
    <xf numFmtId="49" fontId="9" fillId="0" borderId="8" xfId="1" applyNumberFormat="1" applyFont="1" applyBorder="1" applyAlignment="1">
      <alignment horizontal="center" vertical="center"/>
    </xf>
    <xf numFmtId="16" fontId="9" fillId="0" borderId="8" xfId="1" applyNumberFormat="1" applyFont="1" applyBorder="1" applyAlignment="1">
      <alignment horizontal="center" vertical="center"/>
    </xf>
    <xf numFmtId="164" fontId="9" fillId="0" borderId="6" xfId="1" applyFont="1" applyBorder="1" applyAlignment="1">
      <alignment horizontal="left" vertical="center" wrapText="1"/>
    </xf>
    <xf numFmtId="164" fontId="9" fillId="0" borderId="8" xfId="1" applyFont="1" applyBorder="1" applyAlignment="1">
      <alignment horizontal="center" vertical="center"/>
    </xf>
    <xf numFmtId="49" fontId="9" fillId="0" borderId="38" xfId="1" applyNumberFormat="1" applyFont="1" applyBorder="1" applyAlignment="1">
      <alignment horizontal="center" vertical="center"/>
    </xf>
    <xf numFmtId="16" fontId="9" fillId="0" borderId="38" xfId="1" applyNumberFormat="1" applyFont="1" applyBorder="1" applyAlignment="1">
      <alignment horizontal="center" vertical="center"/>
    </xf>
    <xf numFmtId="164" fontId="9" fillId="0" borderId="38" xfId="1" applyFont="1" applyBorder="1" applyAlignment="1">
      <alignment horizontal="center" vertical="center"/>
    </xf>
    <xf numFmtId="49" fontId="9" fillId="0" borderId="50" xfId="1" applyNumberFormat="1" applyFont="1" applyBorder="1" applyAlignment="1">
      <alignment horizontal="center" vertical="center"/>
    </xf>
    <xf numFmtId="164" fontId="9" fillId="0" borderId="7" xfId="1" applyFont="1" applyBorder="1" applyAlignment="1">
      <alignment horizontal="left" vertical="center" wrapText="1"/>
    </xf>
    <xf numFmtId="164" fontId="9" fillId="2" borderId="38" xfId="1" applyFont="1" applyFill="1" applyBorder="1" applyAlignment="1">
      <alignment horizontal="center" vertical="center"/>
    </xf>
    <xf numFmtId="164" fontId="9" fillId="5" borderId="35" xfId="1" applyFont="1" applyFill="1" applyBorder="1" applyAlignment="1">
      <alignment horizontal="center" vertical="center" wrapText="1"/>
    </xf>
    <xf numFmtId="49" fontId="9" fillId="0" borderId="53" xfId="1" applyNumberFormat="1" applyFont="1" applyBorder="1" applyAlignment="1">
      <alignment horizontal="center" vertical="center"/>
    </xf>
    <xf numFmtId="16" fontId="9" fillId="0" borderId="53" xfId="1" applyNumberFormat="1" applyFont="1" applyBorder="1" applyAlignment="1">
      <alignment horizontal="center" vertical="center"/>
    </xf>
    <xf numFmtId="164" fontId="9" fillId="0" borderId="53" xfId="1" applyFont="1" applyBorder="1" applyAlignment="1">
      <alignment horizontal="center" vertical="center"/>
    </xf>
    <xf numFmtId="49" fontId="9" fillId="5" borderId="54" xfId="1" applyNumberFormat="1" applyFont="1" applyFill="1" applyBorder="1" applyAlignment="1">
      <alignment horizontal="center" vertical="center"/>
    </xf>
    <xf numFmtId="164" fontId="15" fillId="0" borderId="0" xfId="1" applyFont="1" applyAlignment="1">
      <alignment horizontal="left" vertical="top" wrapText="1"/>
    </xf>
    <xf numFmtId="164" fontId="4" fillId="0" borderId="0" xfId="1" applyFont="1" applyAlignment="1">
      <alignment horizontal="center" vertical="top" wrapText="1"/>
    </xf>
    <xf numFmtId="164" fontId="9" fillId="4" borderId="6" xfId="1" applyFont="1" applyFill="1" applyBorder="1" applyAlignment="1">
      <alignment horizontal="left" vertical="center" wrapText="1"/>
    </xf>
    <xf numFmtId="164" fontId="9" fillId="4" borderId="38" xfId="1" applyFont="1" applyFill="1" applyBorder="1" applyAlignment="1">
      <alignment horizontal="center" vertical="center"/>
    </xf>
    <xf numFmtId="1" fontId="9" fillId="4" borderId="53" xfId="1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center" vertical="center"/>
    </xf>
    <xf numFmtId="16" fontId="9" fillId="0" borderId="8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164" fontId="9" fillId="0" borderId="65" xfId="1" applyFont="1" applyBorder="1" applyAlignment="1">
      <alignment horizontal="left" vertical="center"/>
    </xf>
    <xf numFmtId="164" fontId="9" fillId="2" borderId="7" xfId="1" applyFont="1" applyFill="1" applyBorder="1" applyAlignment="1">
      <alignment horizontal="left" vertical="center" wrapText="1"/>
    </xf>
    <xf numFmtId="49" fontId="9" fillId="0" borderId="20" xfId="1" applyNumberFormat="1" applyFont="1" applyBorder="1" applyAlignment="1">
      <alignment horizontal="center" vertical="center" wrapText="1"/>
    </xf>
    <xf numFmtId="49" fontId="9" fillId="0" borderId="42" xfId="1" applyNumberFormat="1" applyFont="1" applyBorder="1" applyAlignment="1">
      <alignment horizontal="center" vertical="center"/>
    </xf>
    <xf numFmtId="164" fontId="9" fillId="0" borderId="42" xfId="1" applyFont="1" applyBorder="1" applyAlignment="1">
      <alignment horizontal="center" vertical="center"/>
    </xf>
    <xf numFmtId="49" fontId="9" fillId="4" borderId="38" xfId="1" applyNumberFormat="1" applyFont="1" applyFill="1" applyBorder="1" applyAlignment="1">
      <alignment horizontal="center" vertical="center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164" fontId="24" fillId="0" borderId="0" xfId="1" applyFont="1" applyAlignment="1">
      <alignment vertical="center"/>
    </xf>
    <xf numFmtId="49" fontId="9" fillId="4" borderId="8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Alignment="1">
      <alignment vertical="center"/>
    </xf>
    <xf numFmtId="49" fontId="4" fillId="0" borderId="0" xfId="1" applyNumberFormat="1" applyFont="1" applyAlignment="1">
      <alignment vertical="top"/>
    </xf>
    <xf numFmtId="164" fontId="9" fillId="0" borderId="0" xfId="1" applyFont="1" applyAlignment="1">
      <alignment vertical="top"/>
    </xf>
    <xf numFmtId="49" fontId="9" fillId="0" borderId="0" xfId="1" applyNumberFormat="1" applyFont="1" applyAlignment="1">
      <alignment horizontal="center" vertical="center" wrapText="1"/>
    </xf>
    <xf numFmtId="164" fontId="6" fillId="0" borderId="0" xfId="1" applyFont="1" applyAlignment="1">
      <alignment horizontal="left" vertical="top"/>
    </xf>
    <xf numFmtId="164" fontId="9" fillId="4" borderId="7" xfId="1" applyFont="1" applyFill="1" applyBorder="1" applyAlignment="1">
      <alignment horizontal="left" vertical="center" wrapText="1"/>
    </xf>
    <xf numFmtId="49" fontId="9" fillId="0" borderId="0" xfId="1" applyNumberFormat="1" applyFont="1" applyAlignment="1">
      <alignment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0" fontId="0" fillId="3" borderId="0" xfId="0" applyFill="1"/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3" borderId="76" xfId="0" applyFill="1" applyBorder="1"/>
    <xf numFmtId="0" fontId="0" fillId="3" borderId="66" xfId="0" applyFill="1" applyBorder="1"/>
    <xf numFmtId="0" fontId="0" fillId="3" borderId="77" xfId="0" applyFill="1" applyBorder="1"/>
    <xf numFmtId="0" fontId="0" fillId="3" borderId="78" xfId="0" applyFill="1" applyBorder="1"/>
    <xf numFmtId="0" fontId="0" fillId="3" borderId="27" xfId="0" applyFill="1" applyBorder="1"/>
    <xf numFmtId="0" fontId="0" fillId="3" borderId="79" xfId="0" applyFill="1" applyBorder="1"/>
    <xf numFmtId="0" fontId="0" fillId="3" borderId="22" xfId="0" applyFill="1" applyBorder="1"/>
    <xf numFmtId="0" fontId="0" fillId="3" borderId="23" xfId="0" applyFill="1" applyBorder="1"/>
    <xf numFmtId="164" fontId="9" fillId="0" borderId="81" xfId="1" applyFont="1" applyBorder="1" applyAlignment="1">
      <alignment horizontal="center" vertical="center"/>
    </xf>
    <xf numFmtId="164" fontId="8" fillId="0" borderId="12" xfId="1" applyFont="1" applyBorder="1" applyAlignment="1">
      <alignment vertical="center" wrapText="1"/>
    </xf>
    <xf numFmtId="164" fontId="8" fillId="0" borderId="13" xfId="1" applyFont="1" applyBorder="1" applyAlignment="1">
      <alignment vertical="center" wrapText="1"/>
    </xf>
    <xf numFmtId="164" fontId="8" fillId="0" borderId="14" xfId="1" applyFont="1" applyBorder="1" applyAlignment="1">
      <alignment vertical="center" wrapText="1"/>
    </xf>
    <xf numFmtId="164" fontId="30" fillId="0" borderId="20" xfId="1" applyFont="1" applyBorder="1" applyAlignment="1">
      <alignment horizontal="center" vertical="top" wrapText="1"/>
    </xf>
    <xf numFmtId="164" fontId="9" fillId="0" borderId="95" xfId="1" applyFont="1" applyBorder="1" applyAlignment="1">
      <alignment horizontal="center" vertical="center"/>
    </xf>
    <xf numFmtId="49" fontId="9" fillId="0" borderId="95" xfId="1" applyNumberFormat="1" applyFont="1" applyBorder="1" applyAlignment="1">
      <alignment horizontal="center" vertical="center"/>
    </xf>
    <xf numFmtId="9" fontId="27" fillId="3" borderId="68" xfId="0" applyNumberFormat="1" applyFont="1" applyFill="1" applyBorder="1" applyAlignment="1">
      <alignment horizontal="center"/>
    </xf>
    <xf numFmtId="9" fontId="27" fillId="3" borderId="69" xfId="0" applyNumberFormat="1" applyFont="1" applyFill="1" applyBorder="1" applyAlignment="1">
      <alignment horizontal="center"/>
    </xf>
    <xf numFmtId="9" fontId="27" fillId="3" borderId="70" xfId="0" applyNumberFormat="1" applyFont="1" applyFill="1" applyBorder="1" applyAlignment="1">
      <alignment horizontal="center"/>
    </xf>
    <xf numFmtId="9" fontId="27" fillId="3" borderId="71" xfId="0" applyNumberFormat="1" applyFont="1" applyFill="1" applyBorder="1" applyAlignment="1">
      <alignment horizontal="center"/>
    </xf>
    <xf numFmtId="9" fontId="27" fillId="3" borderId="0" xfId="0" applyNumberFormat="1" applyFont="1" applyFill="1" applyAlignment="1">
      <alignment horizontal="center"/>
    </xf>
    <xf numFmtId="9" fontId="27" fillId="3" borderId="72" xfId="0" applyNumberFormat="1" applyFont="1" applyFill="1" applyBorder="1" applyAlignment="1">
      <alignment horizontal="center"/>
    </xf>
    <xf numFmtId="9" fontId="27" fillId="3" borderId="73" xfId="0" applyNumberFormat="1" applyFont="1" applyFill="1" applyBorder="1" applyAlignment="1">
      <alignment horizontal="center"/>
    </xf>
    <xf numFmtId="9" fontId="27" fillId="3" borderId="67" xfId="0" applyNumberFormat="1" applyFont="1" applyFill="1" applyBorder="1" applyAlignment="1">
      <alignment horizontal="center"/>
    </xf>
    <xf numFmtId="9" fontId="27" fillId="3" borderId="74" xfId="0" applyNumberFormat="1" applyFont="1" applyFill="1" applyBorder="1" applyAlignment="1">
      <alignment horizontal="center"/>
    </xf>
    <xf numFmtId="164" fontId="9" fillId="0" borderId="5" xfId="1" applyFont="1" applyBorder="1" applyAlignment="1">
      <alignment horizontal="center" vertical="center" wrapText="1"/>
    </xf>
    <xf numFmtId="164" fontId="9" fillId="0" borderId="19" xfId="1" applyFont="1" applyBorder="1" applyAlignment="1">
      <alignment horizontal="center" vertical="center" wrapText="1"/>
    </xf>
    <xf numFmtId="164" fontId="5" fillId="0" borderId="5" xfId="1" applyFont="1" applyBorder="1" applyAlignment="1">
      <alignment horizontal="center" vertical="center" wrapText="1"/>
    </xf>
    <xf numFmtId="164" fontId="5" fillId="0" borderId="25" xfId="1" applyFont="1" applyBorder="1" applyAlignment="1">
      <alignment horizontal="center" vertical="center" wrapText="1"/>
    </xf>
    <xf numFmtId="164" fontId="5" fillId="0" borderId="19" xfId="1" applyFont="1" applyBorder="1" applyAlignment="1">
      <alignment horizontal="center" vertical="center" wrapText="1"/>
    </xf>
    <xf numFmtId="164" fontId="9" fillId="0" borderId="9" xfId="1" applyFont="1" applyBorder="1" applyAlignment="1">
      <alignment horizontal="left" vertical="top" wrapText="1"/>
    </xf>
    <xf numFmtId="164" fontId="9" fillId="0" borderId="10" xfId="1" applyFont="1" applyBorder="1" applyAlignment="1">
      <alignment horizontal="left" vertical="top" wrapText="1"/>
    </xf>
    <xf numFmtId="164" fontId="9" fillId="0" borderId="11" xfId="1" applyFont="1" applyBorder="1" applyAlignment="1">
      <alignment horizontal="left" vertical="top" wrapText="1"/>
    </xf>
    <xf numFmtId="164" fontId="9" fillId="0" borderId="16" xfId="1" applyFont="1" applyBorder="1" applyAlignment="1">
      <alignment horizontal="left" vertical="top" wrapText="1"/>
    </xf>
    <xf numFmtId="164" fontId="9" fillId="0" borderId="0" xfId="1" applyFont="1" applyAlignment="1">
      <alignment horizontal="left" vertical="top" wrapText="1"/>
    </xf>
    <xf numFmtId="164" fontId="9" fillId="0" borderId="27" xfId="1" applyFont="1" applyBorder="1" applyAlignment="1">
      <alignment horizontal="left" vertical="top" wrapText="1"/>
    </xf>
    <xf numFmtId="164" fontId="9" fillId="0" borderId="21" xfId="1" applyFont="1" applyBorder="1" applyAlignment="1">
      <alignment horizontal="left" vertical="top" wrapText="1"/>
    </xf>
    <xf numFmtId="164" fontId="9" fillId="0" borderId="22" xfId="1" applyFont="1" applyBorder="1" applyAlignment="1">
      <alignment horizontal="left" vertical="top" wrapText="1"/>
    </xf>
    <xf numFmtId="164" fontId="9" fillId="0" borderId="23" xfId="1" applyFont="1" applyBorder="1" applyAlignment="1">
      <alignment horizontal="left" vertical="top" wrapText="1"/>
    </xf>
    <xf numFmtId="164" fontId="9" fillId="0" borderId="5" xfId="1" applyFont="1" applyBorder="1" applyAlignment="1">
      <alignment horizontal="left" vertical="center"/>
    </xf>
    <xf numFmtId="164" fontId="9" fillId="0" borderId="19" xfId="1" applyFont="1" applyBorder="1" applyAlignment="1">
      <alignment horizontal="left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19" xfId="1" applyNumberFormat="1" applyFont="1" applyBorder="1" applyAlignment="1">
      <alignment horizontal="center" vertical="center"/>
    </xf>
    <xf numFmtId="164" fontId="12" fillId="0" borderId="5" xfId="1" applyFont="1" applyBorder="1" applyAlignment="1">
      <alignment horizontal="center" vertical="center" wrapText="1"/>
    </xf>
    <xf numFmtId="164" fontId="12" fillId="0" borderId="6" xfId="1" applyFont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4" fontId="12" fillId="0" borderId="25" xfId="1" applyFont="1" applyBorder="1" applyAlignment="1">
      <alignment horizontal="center" vertical="center" wrapText="1"/>
    </xf>
    <xf numFmtId="164" fontId="12" fillId="0" borderId="87" xfId="1" applyFont="1" applyBorder="1" applyAlignment="1">
      <alignment horizontal="center" vertical="center" wrapText="1"/>
    </xf>
    <xf numFmtId="49" fontId="9" fillId="0" borderId="9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center" vertical="center"/>
    </xf>
    <xf numFmtId="49" fontId="9" fillId="0" borderId="12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164" fontId="16" fillId="0" borderId="9" xfId="1" applyFont="1" applyBorder="1" applyAlignment="1">
      <alignment horizontal="center" vertical="center" wrapText="1"/>
    </xf>
    <xf numFmtId="164" fontId="16" fillId="0" borderId="10" xfId="1" applyFont="1" applyBorder="1" applyAlignment="1">
      <alignment horizontal="center" vertical="center" wrapText="1"/>
    </xf>
    <xf numFmtId="164" fontId="16" fillId="0" borderId="11" xfId="1" applyFont="1" applyBorder="1" applyAlignment="1">
      <alignment horizontal="center" vertical="center" wrapText="1"/>
    </xf>
    <xf numFmtId="164" fontId="16" fillId="0" borderId="16" xfId="1" applyFont="1" applyBorder="1" applyAlignment="1">
      <alignment horizontal="center" vertical="center" wrapText="1"/>
    </xf>
    <xf numFmtId="164" fontId="16" fillId="0" borderId="0" xfId="1" applyFont="1" applyAlignment="1">
      <alignment horizontal="center" vertical="center" wrapText="1"/>
    </xf>
    <xf numFmtId="164" fontId="16" fillId="0" borderId="27" xfId="1" applyFont="1" applyBorder="1" applyAlignment="1">
      <alignment horizontal="center" vertical="center" wrapText="1"/>
    </xf>
    <xf numFmtId="164" fontId="16" fillId="0" borderId="12" xfId="1" applyFont="1" applyBorder="1" applyAlignment="1">
      <alignment horizontal="center" vertical="center" wrapText="1"/>
    </xf>
    <xf numFmtId="164" fontId="16" fillId="0" borderId="13" xfId="1" applyFont="1" applyBorder="1" applyAlignment="1">
      <alignment horizontal="center" vertical="center" wrapText="1"/>
    </xf>
    <xf numFmtId="164" fontId="16" fillId="0" borderId="14" xfId="1" applyFont="1" applyBorder="1" applyAlignment="1">
      <alignment horizontal="center" vertical="center" wrapText="1"/>
    </xf>
    <xf numFmtId="164" fontId="5" fillId="0" borderId="6" xfId="1" applyFont="1" applyBorder="1" applyAlignment="1">
      <alignment horizontal="center" vertical="center" wrapText="1"/>
    </xf>
    <xf numFmtId="164" fontId="9" fillId="0" borderId="80" xfId="1" applyFont="1" applyBorder="1" applyAlignment="1">
      <alignment horizontal="left" vertical="center"/>
    </xf>
    <xf numFmtId="164" fontId="5" fillId="0" borderId="9" xfId="1" applyFont="1" applyBorder="1" applyAlignment="1">
      <alignment horizontal="center" vertical="center" wrapText="1"/>
    </xf>
    <xf numFmtId="164" fontId="5" fillId="0" borderId="10" xfId="1" applyFont="1" applyBorder="1" applyAlignment="1">
      <alignment horizontal="center" vertical="center" wrapText="1"/>
    </xf>
    <xf numFmtId="164" fontId="5" fillId="0" borderId="36" xfId="1" applyFont="1" applyBorder="1" applyAlignment="1">
      <alignment horizontal="center" vertical="center" wrapText="1"/>
    </xf>
    <xf numFmtId="164" fontId="5" fillId="0" borderId="16" xfId="1" applyFont="1" applyBorder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5" fillId="0" borderId="48" xfId="1" applyFont="1" applyBorder="1" applyAlignment="1">
      <alignment horizontal="center" vertical="center" wrapText="1"/>
    </xf>
    <xf numFmtId="164" fontId="5" fillId="0" borderId="12" xfId="1" applyFont="1" applyBorder="1" applyAlignment="1">
      <alignment horizontal="center" vertical="center" wrapText="1"/>
    </xf>
    <xf numFmtId="164" fontId="5" fillId="0" borderId="13" xfId="1" applyFont="1" applyBorder="1" applyAlignment="1">
      <alignment horizontal="center" vertical="center" wrapText="1"/>
    </xf>
    <xf numFmtId="164" fontId="5" fillId="0" borderId="37" xfId="1" applyFont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/>
    </xf>
    <xf numFmtId="165" fontId="7" fillId="0" borderId="25" xfId="1" applyNumberFormat="1" applyFont="1" applyBorder="1" applyAlignment="1">
      <alignment horizontal="center" vertical="center"/>
    </xf>
    <xf numFmtId="164" fontId="6" fillId="0" borderId="9" xfId="1" applyFont="1" applyBorder="1" applyAlignment="1">
      <alignment horizontal="center" vertical="center" wrapText="1"/>
    </xf>
    <xf numFmtId="164" fontId="6" fillId="0" borderId="10" xfId="1" applyFont="1" applyBorder="1" applyAlignment="1">
      <alignment horizontal="center" vertical="center" wrapText="1"/>
    </xf>
    <xf numFmtId="164" fontId="6" fillId="0" borderId="36" xfId="1" applyFont="1" applyBorder="1" applyAlignment="1">
      <alignment horizontal="center" vertical="center" wrapText="1"/>
    </xf>
    <xf numFmtId="164" fontId="6" fillId="0" borderId="12" xfId="1" applyFont="1" applyBorder="1" applyAlignment="1">
      <alignment horizontal="center" vertical="center" wrapText="1"/>
    </xf>
    <xf numFmtId="164" fontId="6" fillId="0" borderId="13" xfId="1" applyFont="1" applyBorder="1" applyAlignment="1">
      <alignment horizontal="center" vertical="center" wrapText="1"/>
    </xf>
    <xf numFmtId="164" fontId="6" fillId="0" borderId="37" xfId="1" applyFont="1" applyBorder="1" applyAlignment="1">
      <alignment horizontal="center" vertical="center" wrapText="1"/>
    </xf>
    <xf numFmtId="164" fontId="6" fillId="0" borderId="11" xfId="1" applyFont="1" applyBorder="1" applyAlignment="1">
      <alignment horizontal="center" vertical="center" wrapText="1"/>
    </xf>
    <xf numFmtId="164" fontId="6" fillId="0" borderId="16" xfId="1" applyFont="1" applyBorder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6" fillId="0" borderId="27" xfId="1" applyFont="1" applyBorder="1" applyAlignment="1">
      <alignment horizontal="center" vertical="center" wrapText="1"/>
    </xf>
    <xf numFmtId="164" fontId="6" fillId="0" borderId="14" xfId="1" applyFont="1" applyBorder="1" applyAlignment="1">
      <alignment horizontal="center" vertical="center" wrapText="1"/>
    </xf>
    <xf numFmtId="164" fontId="6" fillId="0" borderId="16" xfId="1" applyFont="1" applyBorder="1" applyAlignment="1">
      <alignment horizontal="left" vertical="top" wrapText="1"/>
    </xf>
    <xf numFmtId="164" fontId="6" fillId="0" borderId="0" xfId="1" applyFont="1" applyAlignment="1">
      <alignment horizontal="left" vertical="top" wrapText="1"/>
    </xf>
    <xf numFmtId="164" fontId="6" fillId="0" borderId="27" xfId="1" applyFont="1" applyBorder="1" applyAlignment="1">
      <alignment horizontal="left" vertical="top" wrapText="1"/>
    </xf>
    <xf numFmtId="164" fontId="6" fillId="0" borderId="21" xfId="1" applyFont="1" applyBorder="1" applyAlignment="1">
      <alignment horizontal="left" vertical="top" wrapText="1"/>
    </xf>
    <xf numFmtId="164" fontId="6" fillId="0" borderId="22" xfId="1" applyFont="1" applyBorder="1" applyAlignment="1">
      <alignment horizontal="left" vertical="top" wrapText="1"/>
    </xf>
    <xf numFmtId="164" fontId="6" fillId="0" borderId="23" xfId="1" applyFont="1" applyBorder="1" applyAlignment="1">
      <alignment horizontal="left" vertical="top" wrapText="1"/>
    </xf>
    <xf numFmtId="49" fontId="4" fillId="0" borderId="43" xfId="1" applyNumberFormat="1" applyFont="1" applyBorder="1" applyAlignment="1">
      <alignment horizontal="center" vertical="top" wrapText="1"/>
    </xf>
    <xf numFmtId="49" fontId="4" fillId="0" borderId="34" xfId="1" applyNumberFormat="1" applyFont="1" applyBorder="1" applyAlignment="1">
      <alignment horizontal="center" vertical="top" wrapText="1"/>
    </xf>
    <xf numFmtId="49" fontId="4" fillId="0" borderId="45" xfId="1" applyNumberFormat="1" applyFont="1" applyBorder="1" applyAlignment="1">
      <alignment horizontal="center" vertical="top" wrapText="1"/>
    </xf>
    <xf numFmtId="164" fontId="5" fillId="0" borderId="44" xfId="1" applyFont="1" applyBorder="1" applyAlignment="1">
      <alignment horizontal="center" vertical="center" wrapText="1"/>
    </xf>
    <xf numFmtId="164" fontId="5" fillId="0" borderId="44" xfId="1" applyFont="1" applyBorder="1" applyAlignment="1">
      <alignment vertical="center" wrapText="1"/>
    </xf>
    <xf numFmtId="164" fontId="5" fillId="0" borderId="44" xfId="1" applyFont="1" applyBorder="1" applyAlignment="1">
      <alignment vertical="center"/>
    </xf>
    <xf numFmtId="164" fontId="5" fillId="0" borderId="32" xfId="1" applyFont="1" applyBorder="1" applyAlignment="1">
      <alignment horizontal="center" vertical="center" wrapText="1"/>
    </xf>
    <xf numFmtId="164" fontId="5" fillId="0" borderId="46" xfId="1" applyFont="1" applyBorder="1" applyAlignment="1">
      <alignment vertical="center"/>
    </xf>
    <xf numFmtId="164" fontId="6" fillId="0" borderId="48" xfId="1" applyFont="1" applyBorder="1" applyAlignment="1">
      <alignment horizontal="center" vertical="center" wrapText="1"/>
    </xf>
    <xf numFmtId="49" fontId="4" fillId="0" borderId="51" xfId="1" applyNumberFormat="1" applyFont="1" applyBorder="1" applyAlignment="1">
      <alignment horizontal="center" vertical="top" wrapText="1"/>
    </xf>
    <xf numFmtId="49" fontId="4" fillId="0" borderId="52" xfId="1" applyNumberFormat="1" applyFont="1" applyBorder="1" applyAlignment="1">
      <alignment horizontal="center" vertical="top" wrapText="1"/>
    </xf>
    <xf numFmtId="49" fontId="4" fillId="0" borderId="56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center" vertical="top" wrapText="1"/>
    </xf>
    <xf numFmtId="49" fontId="4" fillId="0" borderId="20" xfId="1" applyNumberFormat="1" applyFont="1" applyBorder="1" applyAlignment="1">
      <alignment horizontal="center" vertical="top" wrapText="1"/>
    </xf>
    <xf numFmtId="164" fontId="5" fillId="0" borderId="2" xfId="1" applyFont="1" applyBorder="1" applyAlignment="1">
      <alignment horizontal="center" vertical="center" wrapText="1"/>
    </xf>
    <xf numFmtId="164" fontId="5" fillId="0" borderId="2" xfId="1" applyFont="1" applyBorder="1" applyAlignment="1">
      <alignment vertical="center" wrapText="1"/>
    </xf>
    <xf numFmtId="0" fontId="9" fillId="0" borderId="9" xfId="1" applyNumberFormat="1" applyFont="1" applyBorder="1" applyAlignment="1">
      <alignment horizontal="center" vertical="center"/>
    </xf>
    <xf numFmtId="0" fontId="9" fillId="0" borderId="15" xfId="1" applyNumberFormat="1" applyFont="1" applyBorder="1" applyAlignment="1">
      <alignment horizontal="center" vertical="center"/>
    </xf>
    <xf numFmtId="0" fontId="9" fillId="0" borderId="16" xfId="1" applyNumberFormat="1" applyFont="1" applyBorder="1" applyAlignment="1">
      <alignment horizontal="center" vertical="center"/>
    </xf>
    <xf numFmtId="0" fontId="9" fillId="0" borderId="17" xfId="1" applyNumberFormat="1" applyFont="1" applyBorder="1" applyAlignment="1">
      <alignment horizontal="center" vertical="center"/>
    </xf>
    <xf numFmtId="0" fontId="9" fillId="0" borderId="12" xfId="1" applyNumberFormat="1" applyFont="1" applyBorder="1" applyAlignment="1">
      <alignment horizontal="center" vertical="center"/>
    </xf>
    <xf numFmtId="0" fontId="9" fillId="0" borderId="18" xfId="1" applyNumberFormat="1" applyFont="1" applyBorder="1" applyAlignment="1">
      <alignment horizontal="center" vertical="center"/>
    </xf>
    <xf numFmtId="164" fontId="6" fillId="0" borderId="57" xfId="1" applyFont="1" applyBorder="1" applyAlignment="1">
      <alignment horizontal="left" vertical="top" wrapText="1"/>
    </xf>
    <xf numFmtId="164" fontId="6" fillId="0" borderId="58" xfId="1" applyFont="1" applyBorder="1" applyAlignment="1">
      <alignment horizontal="left" vertical="top" wrapText="1"/>
    </xf>
    <xf numFmtId="164" fontId="6" fillId="0" borderId="59" xfId="1" applyFont="1" applyBorder="1" applyAlignment="1">
      <alignment horizontal="left" vertical="top" wrapText="1"/>
    </xf>
    <xf numFmtId="164" fontId="6" fillId="0" borderId="48" xfId="1" applyFont="1" applyBorder="1" applyAlignment="1">
      <alignment horizontal="left" vertical="top" wrapText="1"/>
    </xf>
    <xf numFmtId="164" fontId="6" fillId="0" borderId="39" xfId="1" applyFont="1" applyBorder="1" applyAlignment="1">
      <alignment horizontal="left" vertical="top" wrapText="1"/>
    </xf>
    <xf numFmtId="164" fontId="6" fillId="0" borderId="40" xfId="1" applyFont="1" applyBorder="1" applyAlignment="1">
      <alignment horizontal="left" vertical="top" wrapText="1"/>
    </xf>
    <xf numFmtId="164" fontId="6" fillId="0" borderId="41" xfId="1" applyFont="1" applyBorder="1" applyAlignment="1">
      <alignment horizontal="left" vertical="top" wrapText="1"/>
    </xf>
    <xf numFmtId="165" fontId="7" fillId="0" borderId="35" xfId="1" applyNumberFormat="1" applyFont="1" applyBorder="1" applyAlignment="1">
      <alignment horizontal="center" vertical="center"/>
    </xf>
    <xf numFmtId="164" fontId="5" fillId="0" borderId="28" xfId="1" applyFont="1" applyBorder="1" applyAlignment="1">
      <alignment horizontal="center" vertical="center" wrapText="1"/>
    </xf>
    <xf numFmtId="164" fontId="5" fillId="0" borderId="24" xfId="1" applyFont="1" applyBorder="1" applyAlignment="1">
      <alignment horizontal="center" vertical="center" wrapText="1"/>
    </xf>
    <xf numFmtId="164" fontId="5" fillId="0" borderId="29" xfId="1" applyFont="1" applyBorder="1" applyAlignment="1">
      <alignment horizontal="center" vertical="center" wrapText="1"/>
    </xf>
    <xf numFmtId="164" fontId="5" fillId="0" borderId="30" xfId="1" applyFont="1" applyBorder="1" applyAlignment="1">
      <alignment horizontal="center" vertical="center" wrapText="1"/>
    </xf>
    <xf numFmtId="164" fontId="6" fillId="0" borderId="9" xfId="1" applyFont="1" applyBorder="1" applyAlignment="1">
      <alignment horizontal="left" vertical="top" wrapText="1"/>
    </xf>
    <xf numFmtId="164" fontId="6" fillId="0" borderId="10" xfId="1" applyFont="1" applyBorder="1" applyAlignment="1">
      <alignment horizontal="left" vertical="top" wrapText="1"/>
    </xf>
    <xf numFmtId="164" fontId="6" fillId="0" borderId="11" xfId="1" applyFont="1" applyBorder="1" applyAlignment="1">
      <alignment horizontal="left" vertical="top" wrapText="1"/>
    </xf>
    <xf numFmtId="164" fontId="5" fillId="0" borderId="2" xfId="1" applyFont="1" applyBorder="1" applyAlignment="1">
      <alignment vertical="center"/>
    </xf>
    <xf numFmtId="164" fontId="5" fillId="0" borderId="3" xfId="1" applyFont="1" applyBorder="1" applyAlignment="1">
      <alignment vertical="center"/>
    </xf>
    <xf numFmtId="164" fontId="6" fillId="0" borderId="55" xfId="1" applyFont="1" applyBorder="1" applyAlignment="1">
      <alignment horizontal="left" vertical="top" wrapText="1"/>
    </xf>
    <xf numFmtId="165" fontId="28" fillId="2" borderId="5" xfId="1" applyNumberFormat="1" applyFont="1" applyFill="1" applyBorder="1" applyAlignment="1">
      <alignment horizontal="center" vertical="center"/>
    </xf>
    <xf numFmtId="165" fontId="28" fillId="2" borderId="6" xfId="1" applyNumberFormat="1" applyFont="1" applyFill="1" applyBorder="1" applyAlignment="1">
      <alignment horizontal="center" vertical="center"/>
    </xf>
    <xf numFmtId="165" fontId="7" fillId="2" borderId="25" xfId="1" applyNumberFormat="1" applyFont="1" applyFill="1" applyBorder="1" applyAlignment="1">
      <alignment horizontal="center" vertical="center"/>
    </xf>
    <xf numFmtId="165" fontId="7" fillId="2" borderId="19" xfId="1" applyNumberFormat="1" applyFont="1" applyFill="1" applyBorder="1" applyAlignment="1">
      <alignment horizontal="center" vertical="center"/>
    </xf>
    <xf numFmtId="164" fontId="29" fillId="0" borderId="9" xfId="1" applyFont="1" applyBorder="1" applyAlignment="1">
      <alignment horizontal="center" vertical="center" wrapText="1"/>
    </xf>
    <xf numFmtId="164" fontId="29" fillId="0" borderId="10" xfId="1" applyFont="1" applyBorder="1" applyAlignment="1">
      <alignment horizontal="center" vertical="center" wrapText="1"/>
    </xf>
    <xf numFmtId="164" fontId="29" fillId="0" borderId="11" xfId="1" applyFont="1" applyBorder="1" applyAlignment="1">
      <alignment horizontal="center" vertical="center" wrapText="1"/>
    </xf>
    <xf numFmtId="164" fontId="29" fillId="0" borderId="12" xfId="1" applyFont="1" applyBorder="1" applyAlignment="1">
      <alignment horizontal="center" vertical="center" wrapText="1"/>
    </xf>
    <xf numFmtId="164" fontId="29" fillId="0" borderId="13" xfId="1" applyFont="1" applyBorder="1" applyAlignment="1">
      <alignment horizontal="center" vertical="center" wrapText="1"/>
    </xf>
    <xf numFmtId="164" fontId="29" fillId="0" borderId="14" xfId="1" applyFont="1" applyBorder="1" applyAlignment="1">
      <alignment horizontal="center" vertical="center" wrapText="1"/>
    </xf>
    <xf numFmtId="164" fontId="25" fillId="0" borderId="0" xfId="1" applyFont="1" applyAlignment="1">
      <alignment horizontal="center" vertical="center"/>
    </xf>
    <xf numFmtId="49" fontId="4" fillId="0" borderId="99" xfId="1" applyNumberFormat="1" applyFont="1" applyBorder="1" applyAlignment="1">
      <alignment horizontal="center" vertical="top" wrapText="1"/>
    </xf>
    <xf numFmtId="49" fontId="4" fillId="0" borderId="93" xfId="1" applyNumberFormat="1" applyFont="1" applyBorder="1" applyAlignment="1">
      <alignment horizontal="center" vertical="top" wrapText="1"/>
    </xf>
    <xf numFmtId="49" fontId="4" fillId="0" borderId="91" xfId="1" applyNumberFormat="1" applyFont="1" applyBorder="1" applyAlignment="1">
      <alignment horizontal="center" vertical="top" wrapText="1"/>
    </xf>
    <xf numFmtId="164" fontId="5" fillId="0" borderId="7" xfId="1" applyFont="1" applyBorder="1" applyAlignment="1">
      <alignment horizontal="center" vertical="center" wrapText="1"/>
    </xf>
    <xf numFmtId="164" fontId="5" fillId="0" borderId="7" xfId="1" applyFont="1" applyBorder="1" applyAlignment="1">
      <alignment vertical="center"/>
    </xf>
    <xf numFmtId="164" fontId="9" fillId="0" borderId="9" xfId="1" applyFont="1" applyBorder="1" applyAlignment="1">
      <alignment horizontal="center" vertical="center" wrapText="1"/>
    </xf>
    <xf numFmtId="164" fontId="9" fillId="0" borderId="10" xfId="1" applyFont="1" applyBorder="1" applyAlignment="1">
      <alignment horizontal="center" vertical="center" wrapText="1"/>
    </xf>
    <xf numFmtId="164" fontId="9" fillId="0" borderId="36" xfId="1" applyFont="1" applyBorder="1" applyAlignment="1">
      <alignment horizontal="center" vertical="center" wrapText="1"/>
    </xf>
    <xf numFmtId="164" fontId="6" fillId="0" borderId="36" xfId="1" applyFont="1" applyBorder="1" applyAlignment="1">
      <alignment horizontal="left" vertical="top" wrapText="1"/>
    </xf>
    <xf numFmtId="165" fontId="7" fillId="0" borderId="7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13" xfId="1" applyNumberFormat="1" applyFont="1" applyBorder="1" applyAlignment="1">
      <alignment horizontal="center" vertical="center"/>
    </xf>
    <xf numFmtId="164" fontId="5" fillId="0" borderId="31" xfId="1" applyFont="1" applyBorder="1" applyAlignment="1">
      <alignment horizontal="center" vertical="center" wrapText="1"/>
    </xf>
    <xf numFmtId="164" fontId="9" fillId="0" borderId="5" xfId="1" applyFont="1" applyBorder="1" applyAlignment="1">
      <alignment horizontal="left" vertical="center" wrapText="1"/>
    </xf>
    <xf numFmtId="164" fontId="9" fillId="0" borderId="19" xfId="1" applyFont="1" applyBorder="1" applyAlignment="1">
      <alignment horizontal="left" vertical="center" wrapText="1"/>
    </xf>
    <xf numFmtId="164" fontId="9" fillId="0" borderId="12" xfId="1" applyFont="1" applyBorder="1" applyAlignment="1">
      <alignment horizontal="center" vertical="center" wrapText="1"/>
    </xf>
    <xf numFmtId="164" fontId="9" fillId="0" borderId="13" xfId="1" applyFont="1" applyBorder="1" applyAlignment="1">
      <alignment horizontal="center" vertical="center" wrapText="1"/>
    </xf>
    <xf numFmtId="164" fontId="9" fillId="0" borderId="37" xfId="1" applyFont="1" applyBorder="1" applyAlignment="1">
      <alignment horizontal="center" vertical="center" wrapText="1"/>
    </xf>
    <xf numFmtId="164" fontId="6" fillId="0" borderId="82" xfId="1" applyFont="1" applyBorder="1" applyAlignment="1">
      <alignment horizontal="left" vertical="top" wrapText="1"/>
    </xf>
    <xf numFmtId="164" fontId="6" fillId="0" borderId="83" xfId="1" applyFont="1" applyBorder="1" applyAlignment="1">
      <alignment horizontal="left" vertical="top" wrapText="1"/>
    </xf>
    <xf numFmtId="164" fontId="6" fillId="0" borderId="84" xfId="1" applyFont="1" applyBorder="1" applyAlignment="1">
      <alignment horizontal="left" vertical="top" wrapText="1"/>
    </xf>
    <xf numFmtId="164" fontId="6" fillId="0" borderId="85" xfId="1" applyFont="1" applyBorder="1" applyAlignment="1">
      <alignment horizontal="left" vertical="top" wrapText="1"/>
    </xf>
    <xf numFmtId="164" fontId="6" fillId="0" borderId="49" xfId="1" applyFont="1" applyBorder="1" applyAlignment="1">
      <alignment horizontal="left" vertical="top" wrapText="1"/>
    </xf>
    <xf numFmtId="164" fontId="6" fillId="0" borderId="86" xfId="1" applyFont="1" applyBorder="1" applyAlignment="1">
      <alignment horizontal="left" vertical="top" wrapText="1"/>
    </xf>
    <xf numFmtId="164" fontId="9" fillId="0" borderId="9" xfId="1" applyFont="1" applyBorder="1" applyAlignment="1">
      <alignment horizontal="left" vertical="center"/>
    </xf>
    <xf numFmtId="164" fontId="9" fillId="0" borderId="15" xfId="1" applyFont="1" applyBorder="1" applyAlignment="1">
      <alignment horizontal="left" vertical="center"/>
    </xf>
    <xf numFmtId="164" fontId="9" fillId="0" borderId="16" xfId="1" applyFont="1" applyBorder="1" applyAlignment="1">
      <alignment horizontal="left" vertical="center"/>
    </xf>
    <xf numFmtId="164" fontId="9" fillId="0" borderId="17" xfId="1" applyFont="1" applyBorder="1" applyAlignment="1">
      <alignment horizontal="left" vertical="center"/>
    </xf>
    <xf numFmtId="164" fontId="9" fillId="0" borderId="12" xfId="1" applyFont="1" applyBorder="1" applyAlignment="1">
      <alignment horizontal="left" vertical="center"/>
    </xf>
    <xf numFmtId="164" fontId="9" fillId="0" borderId="18" xfId="1" applyFont="1" applyBorder="1" applyAlignment="1">
      <alignment horizontal="left" vertical="center"/>
    </xf>
    <xf numFmtId="164" fontId="8" fillId="0" borderId="9" xfId="1" applyFont="1" applyBorder="1" applyAlignment="1">
      <alignment horizontal="center" vertical="center" wrapText="1"/>
    </xf>
    <xf numFmtId="164" fontId="8" fillId="0" borderId="10" xfId="1" applyFont="1" applyBorder="1" applyAlignment="1">
      <alignment horizontal="center" vertical="center" wrapText="1"/>
    </xf>
    <xf numFmtId="164" fontId="8" fillId="0" borderId="11" xfId="1" applyFont="1" applyBorder="1" applyAlignment="1">
      <alignment horizontal="center" vertical="center" wrapText="1"/>
    </xf>
    <xf numFmtId="164" fontId="8" fillId="0" borderId="16" xfId="1" applyFont="1" applyBorder="1" applyAlignment="1">
      <alignment horizontal="center" vertical="center" wrapText="1"/>
    </xf>
    <xf numFmtId="164" fontId="8" fillId="0" borderId="0" xfId="1" applyFont="1" applyAlignment="1">
      <alignment horizontal="center" vertical="center" wrapText="1"/>
    </xf>
    <xf numFmtId="164" fontId="8" fillId="0" borderId="27" xfId="1" applyFont="1" applyBorder="1" applyAlignment="1">
      <alignment horizontal="center" vertical="center" wrapText="1"/>
    </xf>
    <xf numFmtId="164" fontId="8" fillId="0" borderId="12" xfId="1" applyFont="1" applyBorder="1" applyAlignment="1">
      <alignment horizontal="center" vertical="center" wrapText="1"/>
    </xf>
    <xf numFmtId="164" fontId="8" fillId="0" borderId="13" xfId="1" applyFont="1" applyBorder="1" applyAlignment="1">
      <alignment horizontal="center" vertical="center" wrapText="1"/>
    </xf>
    <xf numFmtId="164" fontId="8" fillId="0" borderId="14" xfId="1" applyFont="1" applyBorder="1" applyAlignment="1">
      <alignment horizontal="center" vertical="center" wrapText="1"/>
    </xf>
    <xf numFmtId="164" fontId="4" fillId="0" borderId="43" xfId="1" applyFont="1" applyBorder="1" applyAlignment="1">
      <alignment horizontal="center" vertical="top" wrapText="1"/>
    </xf>
    <xf numFmtId="164" fontId="4" fillId="0" borderId="34" xfId="1" applyFont="1" applyBorder="1" applyAlignment="1">
      <alignment horizontal="center" vertical="top" wrapText="1"/>
    </xf>
    <xf numFmtId="164" fontId="4" fillId="0" borderId="45" xfId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6" fillId="0" borderId="94" xfId="1" applyFont="1" applyBorder="1" applyAlignment="1">
      <alignment horizontal="left" vertical="top" wrapText="1"/>
    </xf>
    <xf numFmtId="164" fontId="6" fillId="0" borderId="92" xfId="1" applyFont="1" applyBorder="1" applyAlignment="1">
      <alignment horizontal="left" vertical="top" wrapText="1"/>
    </xf>
    <xf numFmtId="164" fontId="6" fillId="0" borderId="90" xfId="1" applyFont="1" applyBorder="1" applyAlignment="1">
      <alignment horizontal="left" vertical="top" wrapText="1"/>
    </xf>
    <xf numFmtId="164" fontId="6" fillId="0" borderId="89" xfId="1" applyFont="1" applyBorder="1" applyAlignment="1">
      <alignment horizontal="left" vertical="top" wrapText="1"/>
    </xf>
    <xf numFmtId="164" fontId="6" fillId="0" borderId="88" xfId="1" applyFont="1" applyBorder="1" applyAlignment="1">
      <alignment horizontal="left" vertical="top" wrapText="1"/>
    </xf>
    <xf numFmtId="164" fontId="5" fillId="0" borderId="98" xfId="1" applyFont="1" applyBorder="1" applyAlignment="1">
      <alignment horizontal="center" vertical="center" wrapText="1"/>
    </xf>
    <xf numFmtId="164" fontId="5" fillId="0" borderId="98" xfId="1" applyFont="1" applyBorder="1" applyAlignment="1">
      <alignment vertical="center" wrapText="1"/>
    </xf>
    <xf numFmtId="164" fontId="5" fillId="0" borderId="98" xfId="1" applyFont="1" applyBorder="1" applyAlignment="1">
      <alignment vertical="center"/>
    </xf>
    <xf numFmtId="164" fontId="5" fillId="0" borderId="97" xfId="1" applyFont="1" applyBorder="1" applyAlignment="1">
      <alignment horizontal="center" vertical="center" wrapText="1"/>
    </xf>
    <xf numFmtId="164" fontId="5" fillId="0" borderId="96" xfId="1" applyFont="1" applyBorder="1" applyAlignment="1">
      <alignment vertical="center"/>
    </xf>
    <xf numFmtId="164" fontId="15" fillId="0" borderId="9" xfId="1" applyFont="1" applyBorder="1" applyAlignment="1">
      <alignment horizontal="left" vertical="top" wrapText="1"/>
    </xf>
    <xf numFmtId="164" fontId="15" fillId="0" borderId="10" xfId="1" applyFont="1" applyBorder="1" applyAlignment="1">
      <alignment horizontal="left" vertical="top" wrapText="1"/>
    </xf>
    <xf numFmtId="164" fontId="15" fillId="0" borderId="11" xfId="1" applyFont="1" applyBorder="1" applyAlignment="1">
      <alignment horizontal="left" vertical="top" wrapText="1"/>
    </xf>
    <xf numFmtId="164" fontId="15" fillId="0" borderId="21" xfId="1" applyFont="1" applyBorder="1" applyAlignment="1">
      <alignment horizontal="left" vertical="top" wrapText="1"/>
    </xf>
    <xf numFmtId="164" fontId="15" fillId="0" borderId="22" xfId="1" applyFont="1" applyBorder="1" applyAlignment="1">
      <alignment horizontal="left" vertical="top" wrapText="1"/>
    </xf>
    <xf numFmtId="164" fontId="15" fillId="0" borderId="23" xfId="1" applyFont="1" applyBorder="1" applyAlignment="1">
      <alignment horizontal="left" vertical="top" wrapText="1"/>
    </xf>
    <xf numFmtId="164" fontId="12" fillId="0" borderId="10" xfId="1" applyFont="1" applyBorder="1" applyAlignment="1">
      <alignment horizontal="center" vertical="center" wrapText="1"/>
    </xf>
    <xf numFmtId="164" fontId="12" fillId="0" borderId="11" xfId="1" applyFont="1" applyBorder="1" applyAlignment="1">
      <alignment horizontal="center" vertical="center" wrapText="1"/>
    </xf>
    <xf numFmtId="164" fontId="12" fillId="0" borderId="16" xfId="1" applyFont="1" applyBorder="1" applyAlignment="1">
      <alignment horizontal="center" vertical="center" wrapText="1"/>
    </xf>
    <xf numFmtId="164" fontId="12" fillId="0" borderId="0" xfId="1" applyFont="1" applyAlignment="1">
      <alignment horizontal="center" vertical="center" wrapText="1"/>
    </xf>
    <xf numFmtId="164" fontId="12" fillId="0" borderId="27" xfId="1" applyFont="1" applyBorder="1" applyAlignment="1">
      <alignment horizontal="center" vertical="center" wrapText="1"/>
    </xf>
    <xf numFmtId="164" fontId="6" fillId="2" borderId="9" xfId="1" applyFont="1" applyFill="1" applyBorder="1" applyAlignment="1">
      <alignment horizontal="left" vertical="top" wrapText="1"/>
    </xf>
    <xf numFmtId="164" fontId="6" fillId="2" borderId="10" xfId="1" applyFont="1" applyFill="1" applyBorder="1" applyAlignment="1">
      <alignment horizontal="left" vertical="top" wrapText="1"/>
    </xf>
    <xf numFmtId="164" fontId="6" fillId="2" borderId="55" xfId="1" applyFont="1" applyFill="1" applyBorder="1" applyAlignment="1">
      <alignment horizontal="left" vertical="top" wrapText="1"/>
    </xf>
    <xf numFmtId="164" fontId="6" fillId="2" borderId="57" xfId="1" applyFont="1" applyFill="1" applyBorder="1" applyAlignment="1">
      <alignment horizontal="left" vertical="top" wrapText="1"/>
    </xf>
    <xf numFmtId="164" fontId="6" fillId="2" borderId="58" xfId="1" applyFont="1" applyFill="1" applyBorder="1" applyAlignment="1">
      <alignment horizontal="left" vertical="top" wrapText="1"/>
    </xf>
    <xf numFmtId="164" fontId="6" fillId="2" borderId="59" xfId="1" applyFont="1" applyFill="1" applyBorder="1" applyAlignment="1">
      <alignment horizontal="left" vertical="top" wrapText="1"/>
    </xf>
    <xf numFmtId="164" fontId="4" fillId="0" borderId="1" xfId="1" applyFont="1" applyBorder="1" applyAlignment="1">
      <alignment horizontal="center" vertical="top" wrapText="1"/>
    </xf>
    <xf numFmtId="164" fontId="4" fillId="0" borderId="4" xfId="1" applyFont="1" applyBorder="1" applyAlignment="1">
      <alignment horizontal="center" vertical="top" wrapText="1"/>
    </xf>
    <xf numFmtId="164" fontId="4" fillId="0" borderId="20" xfId="1" applyFont="1" applyBorder="1" applyAlignment="1">
      <alignment horizontal="center" vertical="top" wrapText="1"/>
    </xf>
    <xf numFmtId="164" fontId="5" fillId="0" borderId="63" xfId="1" applyFont="1" applyBorder="1" applyAlignment="1">
      <alignment horizontal="center" vertical="center" wrapText="1"/>
    </xf>
    <xf numFmtId="164" fontId="5" fillId="0" borderId="64" xfId="1" applyFont="1" applyBorder="1" applyAlignment="1">
      <alignment horizontal="center" vertical="center" wrapText="1"/>
    </xf>
    <xf numFmtId="49" fontId="21" fillId="0" borderId="0" xfId="1" applyNumberFormat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164" fontId="5" fillId="0" borderId="33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164" fontId="5" fillId="0" borderId="47" xfId="1" applyFont="1" applyBorder="1" applyAlignment="1">
      <alignment horizontal="center" vertical="center" wrapText="1"/>
    </xf>
    <xf numFmtId="165" fontId="7" fillId="0" borderId="75" xfId="1" applyNumberFormat="1" applyFont="1" applyBorder="1" applyAlignment="1">
      <alignment horizontal="center" vertical="center"/>
    </xf>
    <xf numFmtId="0" fontId="2" fillId="0" borderId="0" xfId="3" applyAlignment="1">
      <alignment horizontal="center"/>
    </xf>
    <xf numFmtId="0" fontId="19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164" fontId="4" fillId="0" borderId="60" xfId="1" applyFont="1" applyBorder="1" applyAlignment="1">
      <alignment horizontal="center" vertical="top" wrapText="1"/>
    </xf>
    <xf numFmtId="164" fontId="4" fillId="0" borderId="61" xfId="1" applyFont="1" applyBorder="1" applyAlignment="1">
      <alignment horizontal="center" vertical="top" wrapText="1"/>
    </xf>
    <xf numFmtId="164" fontId="4" fillId="0" borderId="62" xfId="1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5" fontId="7" fillId="0" borderId="36" xfId="1" applyNumberFormat="1" applyFont="1" applyBorder="1" applyAlignment="1">
      <alignment horizontal="center" vertical="center"/>
    </xf>
    <xf numFmtId="165" fontId="7" fillId="0" borderId="16" xfId="1" applyNumberFormat="1" applyFont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7" fillId="0" borderId="48" xfId="1" applyNumberFormat="1" applyFont="1" applyBorder="1" applyAlignment="1">
      <alignment horizontal="center" vertical="center"/>
    </xf>
    <xf numFmtId="49" fontId="4" fillId="0" borderId="1" xfId="4" applyNumberFormat="1" applyFont="1" applyBorder="1" applyAlignment="1">
      <alignment horizontal="center" vertical="top" wrapText="1"/>
    </xf>
    <xf numFmtId="164" fontId="5" fillId="0" borderId="24" xfId="1" applyFont="1" applyBorder="1" applyAlignment="1">
      <alignment vertical="center"/>
    </xf>
    <xf numFmtId="49" fontId="4" fillId="0" borderId="4" xfId="4" applyNumberFormat="1" applyFont="1" applyBorder="1" applyAlignment="1">
      <alignment horizontal="center" vertical="top" wrapText="1"/>
    </xf>
    <xf numFmtId="49" fontId="9" fillId="0" borderId="7" xfId="4" applyNumberFormat="1" applyFont="1" applyBorder="1" applyAlignment="1">
      <alignment horizontal="center" vertical="center"/>
    </xf>
    <xf numFmtId="49" fontId="9" fillId="0" borderId="9" xfId="4" applyNumberFormat="1" applyFont="1" applyBorder="1" applyAlignment="1">
      <alignment horizontal="center" vertical="center"/>
    </xf>
    <xf numFmtId="49" fontId="9" fillId="0" borderId="15" xfId="4" applyNumberFormat="1" applyFont="1" applyBorder="1" applyAlignment="1">
      <alignment horizontal="center" vertical="center"/>
    </xf>
    <xf numFmtId="49" fontId="9" fillId="0" borderId="8" xfId="4" applyNumberFormat="1" applyFont="1" applyBorder="1" applyAlignment="1">
      <alignment horizontal="center" vertical="center"/>
    </xf>
    <xf numFmtId="49" fontId="9" fillId="0" borderId="16" xfId="4" applyNumberFormat="1" applyFont="1" applyBorder="1" applyAlignment="1">
      <alignment horizontal="center" vertical="center"/>
    </xf>
    <xf numFmtId="49" fontId="9" fillId="0" borderId="17" xfId="4" applyNumberFormat="1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49" fontId="9" fillId="0" borderId="12" xfId="4" applyNumberFormat="1" applyFont="1" applyBorder="1" applyAlignment="1">
      <alignment horizontal="center" vertical="center"/>
    </xf>
    <xf numFmtId="49" fontId="9" fillId="0" borderId="1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left" vertical="center"/>
    </xf>
    <xf numFmtId="0" fontId="9" fillId="0" borderId="8" xfId="4" applyFont="1" applyBorder="1" applyAlignment="1">
      <alignment horizontal="left" vertical="center"/>
    </xf>
    <xf numFmtId="166" fontId="11" fillId="0" borderId="9" xfId="4" applyNumberFormat="1" applyFont="1" applyBorder="1" applyAlignment="1">
      <alignment horizontal="left" vertical="top" wrapText="1"/>
    </xf>
    <xf numFmtId="166" fontId="9" fillId="0" borderId="10" xfId="4" applyNumberFormat="1" applyFont="1" applyBorder="1" applyAlignment="1">
      <alignment horizontal="left" vertical="top" wrapText="1"/>
    </xf>
    <xf numFmtId="166" fontId="9" fillId="0" borderId="11" xfId="4" applyNumberFormat="1" applyFont="1" applyBorder="1" applyAlignment="1">
      <alignment horizontal="left" vertical="top" wrapText="1"/>
    </xf>
    <xf numFmtId="49" fontId="4" fillId="0" borderId="20" xfId="4" applyNumberFormat="1" applyFont="1" applyBorder="1" applyAlignment="1">
      <alignment horizontal="center" vertical="top" wrapText="1"/>
    </xf>
    <xf numFmtId="166" fontId="9" fillId="0" borderId="21" xfId="4" applyNumberFormat="1" applyFont="1" applyBorder="1" applyAlignment="1">
      <alignment horizontal="left" vertical="top" wrapText="1"/>
    </xf>
    <xf numFmtId="166" fontId="9" fillId="0" borderId="22" xfId="4" applyNumberFormat="1" applyFont="1" applyBorder="1" applyAlignment="1">
      <alignment horizontal="left" vertical="top" wrapText="1"/>
    </xf>
    <xf numFmtId="166" fontId="9" fillId="0" borderId="23" xfId="4" applyNumberFormat="1" applyFont="1" applyBorder="1" applyAlignment="1">
      <alignment horizontal="left" vertical="top" wrapText="1"/>
    </xf>
    <xf numFmtId="165" fontId="33" fillId="0" borderId="7" xfId="1" applyNumberFormat="1" applyFont="1" applyBorder="1" applyAlignment="1">
      <alignment horizontal="center" vertical="center"/>
    </xf>
    <xf numFmtId="165" fontId="33" fillId="0" borderId="8" xfId="1" applyNumberFormat="1" applyFont="1" applyBorder="1" applyAlignment="1">
      <alignment horizontal="center" vertical="center"/>
    </xf>
    <xf numFmtId="164" fontId="34" fillId="0" borderId="7" xfId="1" applyFont="1" applyBorder="1" applyAlignment="1">
      <alignment horizontal="left" vertical="center"/>
    </xf>
    <xf numFmtId="49" fontId="34" fillId="0" borderId="7" xfId="4" applyNumberFormat="1" applyFont="1" applyBorder="1" applyAlignment="1">
      <alignment horizontal="center" vertical="center"/>
    </xf>
    <xf numFmtId="49" fontId="34" fillId="0" borderId="9" xfId="4" applyNumberFormat="1" applyFont="1" applyBorder="1" applyAlignment="1">
      <alignment horizontal="center" vertical="center"/>
    </xf>
    <xf numFmtId="49" fontId="34" fillId="0" borderId="15" xfId="4" applyNumberFormat="1" applyFont="1" applyBorder="1" applyAlignment="1">
      <alignment horizontal="center" vertical="center"/>
    </xf>
    <xf numFmtId="164" fontId="34" fillId="0" borderId="6" xfId="1" applyFont="1" applyBorder="1" applyAlignment="1">
      <alignment horizontal="left" vertical="center"/>
    </xf>
    <xf numFmtId="49" fontId="34" fillId="0" borderId="8" xfId="4" applyNumberFormat="1" applyFont="1" applyBorder="1" applyAlignment="1">
      <alignment horizontal="center" vertical="center"/>
    </xf>
    <xf numFmtId="49" fontId="34" fillId="0" borderId="16" xfId="4" applyNumberFormat="1" applyFont="1" applyBorder="1" applyAlignment="1">
      <alignment horizontal="center" vertical="center"/>
    </xf>
    <xf numFmtId="49" fontId="34" fillId="0" borderId="17" xfId="4" applyNumberFormat="1" applyFont="1" applyBorder="1" applyAlignment="1">
      <alignment horizontal="center" vertical="center"/>
    </xf>
    <xf numFmtId="16" fontId="34" fillId="0" borderId="8" xfId="1" applyNumberFormat="1" applyFont="1" applyBorder="1" applyAlignment="1">
      <alignment horizontal="center" vertical="center"/>
    </xf>
    <xf numFmtId="164" fontId="34" fillId="0" borderId="6" xfId="1" applyFont="1" applyBorder="1" applyAlignment="1">
      <alignment horizontal="left" vertical="center" wrapText="1"/>
    </xf>
    <xf numFmtId="0" fontId="34" fillId="0" borderId="8" xfId="4" applyFont="1" applyBorder="1" applyAlignment="1">
      <alignment horizontal="center" vertical="center"/>
    </xf>
    <xf numFmtId="164" fontId="34" fillId="0" borderId="8" xfId="1" applyFont="1" applyBorder="1" applyAlignment="1">
      <alignment horizontal="center" vertical="center"/>
    </xf>
    <xf numFmtId="49" fontId="34" fillId="0" borderId="12" xfId="4" applyNumberFormat="1" applyFont="1" applyBorder="1" applyAlignment="1">
      <alignment horizontal="center" vertical="center"/>
    </xf>
    <xf numFmtId="49" fontId="34" fillId="0" borderId="18" xfId="4" applyNumberFormat="1" applyFont="1" applyBorder="1" applyAlignment="1">
      <alignment horizontal="center" vertical="center"/>
    </xf>
    <xf numFmtId="0" fontId="34" fillId="0" borderId="7" xfId="4" applyFont="1" applyBorder="1" applyAlignment="1">
      <alignment horizontal="left" vertical="center"/>
    </xf>
    <xf numFmtId="0" fontId="34" fillId="0" borderId="8" xfId="4" applyFont="1" applyBorder="1" applyAlignment="1">
      <alignment horizontal="left" vertical="center"/>
    </xf>
    <xf numFmtId="166" fontId="36" fillId="0" borderId="9" xfId="4" applyNumberFormat="1" applyFont="1" applyBorder="1" applyAlignment="1">
      <alignment horizontal="left" vertical="top" wrapText="1"/>
    </xf>
    <xf numFmtId="166" fontId="34" fillId="0" borderId="10" xfId="4" applyNumberFormat="1" applyFont="1" applyBorder="1" applyAlignment="1">
      <alignment horizontal="left" vertical="top" wrapText="1"/>
    </xf>
    <xf numFmtId="166" fontId="34" fillId="0" borderId="11" xfId="4" applyNumberFormat="1" applyFont="1" applyBorder="1" applyAlignment="1">
      <alignment horizontal="left" vertical="top" wrapText="1"/>
    </xf>
    <xf numFmtId="166" fontId="34" fillId="0" borderId="21" xfId="4" applyNumberFormat="1" applyFont="1" applyBorder="1" applyAlignment="1">
      <alignment horizontal="left" vertical="top" wrapText="1"/>
    </xf>
    <xf numFmtId="166" fontId="34" fillId="0" borderId="22" xfId="4" applyNumberFormat="1" applyFont="1" applyBorder="1" applyAlignment="1">
      <alignment horizontal="left" vertical="top" wrapText="1"/>
    </xf>
    <xf numFmtId="166" fontId="34" fillId="0" borderId="23" xfId="4" applyNumberFormat="1" applyFont="1" applyBorder="1" applyAlignment="1">
      <alignment horizontal="left" vertical="top" wrapText="1"/>
    </xf>
    <xf numFmtId="164" fontId="6" fillId="0" borderId="0" xfId="1" applyFont="1" applyBorder="1" applyAlignment="1">
      <alignment horizontal="left" vertical="top" wrapText="1"/>
    </xf>
    <xf numFmtId="164" fontId="16" fillId="0" borderId="55" xfId="1" applyFont="1" applyBorder="1" applyAlignment="1">
      <alignment horizontal="center" vertical="center" wrapText="1"/>
    </xf>
    <xf numFmtId="164" fontId="16" fillId="0" borderId="64" xfId="1" applyFont="1" applyBorder="1" applyAlignment="1">
      <alignment horizontal="center" vertical="center" wrapText="1"/>
    </xf>
    <xf numFmtId="164" fontId="4" fillId="2" borderId="76" xfId="1" applyFont="1" applyFill="1" applyBorder="1" applyAlignment="1">
      <alignment horizontal="center" vertical="top" wrapText="1"/>
    </xf>
    <xf numFmtId="164" fontId="4" fillId="2" borderId="78" xfId="1" applyFont="1" applyFill="1" applyBorder="1" applyAlignment="1">
      <alignment horizontal="center" vertical="top" wrapText="1"/>
    </xf>
    <xf numFmtId="164" fontId="9" fillId="2" borderId="7" xfId="1" applyFont="1" applyFill="1" applyBorder="1" applyAlignment="1">
      <alignment horizontal="left" vertical="center"/>
    </xf>
    <xf numFmtId="164" fontId="4" fillId="2" borderId="79" xfId="1" applyFont="1" applyFill="1" applyBorder="1" applyAlignment="1">
      <alignment horizontal="center" vertical="top" wrapText="1"/>
    </xf>
    <xf numFmtId="49" fontId="6" fillId="0" borderId="0" xfId="1" applyNumberFormat="1" applyFont="1" applyAlignment="1">
      <alignment vertical="center"/>
    </xf>
    <xf numFmtId="164" fontId="39" fillId="0" borderId="0" xfId="1" applyFont="1" applyAlignment="1">
      <alignment vertical="center"/>
    </xf>
    <xf numFmtId="164" fontId="5" fillId="2" borderId="5" xfId="1" applyFont="1" applyFill="1" applyBorder="1" applyAlignment="1">
      <alignment horizontal="center" vertical="center" wrapText="1"/>
    </xf>
    <xf numFmtId="164" fontId="5" fillId="2" borderId="6" xfId="1" applyFont="1" applyFill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/>
    </xf>
    <xf numFmtId="49" fontId="9" fillId="2" borderId="9" xfId="1" applyNumberFormat="1" applyFont="1" applyFill="1" applyBorder="1" applyAlignment="1">
      <alignment horizontal="center" vertical="center"/>
    </xf>
    <xf numFmtId="49" fontId="9" fillId="2" borderId="15" xfId="1" applyNumberFormat="1" applyFont="1" applyFill="1" applyBorder="1" applyAlignment="1">
      <alignment horizontal="center" vertical="center"/>
    </xf>
    <xf numFmtId="49" fontId="9" fillId="2" borderId="16" xfId="1" applyNumberFormat="1" applyFont="1" applyFill="1" applyBorder="1" applyAlignment="1">
      <alignment horizontal="center" vertical="center"/>
    </xf>
    <xf numFmtId="49" fontId="9" fillId="2" borderId="17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49" fontId="9" fillId="2" borderId="18" xfId="1" applyNumberFormat="1" applyFont="1" applyFill="1" applyBorder="1" applyAlignment="1">
      <alignment horizontal="center" vertical="center"/>
    </xf>
    <xf numFmtId="164" fontId="40" fillId="0" borderId="5" xfId="1" applyFont="1" applyBorder="1" applyAlignment="1">
      <alignment horizontal="center" vertical="center" wrapText="1"/>
    </xf>
    <xf numFmtId="164" fontId="40" fillId="0" borderId="6" xfId="1" applyFont="1" applyBorder="1" applyAlignment="1">
      <alignment horizontal="center" vertical="center" wrapText="1"/>
    </xf>
    <xf numFmtId="165" fontId="41" fillId="0" borderId="5" xfId="1" applyNumberFormat="1" applyFont="1" applyBorder="1" applyAlignment="1">
      <alignment horizontal="center" vertical="center"/>
    </xf>
    <xf numFmtId="165" fontId="41" fillId="0" borderId="6" xfId="1" applyNumberFormat="1" applyFont="1" applyBorder="1" applyAlignment="1">
      <alignment horizontal="center" vertical="center"/>
    </xf>
    <xf numFmtId="164" fontId="8" fillId="0" borderId="9" xfId="1" applyFont="1" applyBorder="1" applyAlignment="1">
      <alignment vertical="center" wrapText="1"/>
    </xf>
    <xf numFmtId="164" fontId="8" fillId="0" borderId="10" xfId="1" applyFont="1" applyBorder="1" applyAlignment="1">
      <alignment vertical="center" wrapText="1"/>
    </xf>
    <xf numFmtId="164" fontId="8" fillId="0" borderId="36" xfId="1" applyFont="1" applyBorder="1" applyAlignment="1">
      <alignment vertical="center" wrapText="1"/>
    </xf>
    <xf numFmtId="164" fontId="8" fillId="0" borderId="12" xfId="1" applyFont="1" applyBorder="1" applyAlignment="1">
      <alignment vertical="center" wrapText="1"/>
    </xf>
    <xf numFmtId="164" fontId="8" fillId="0" borderId="13" xfId="1" applyFont="1" applyBorder="1" applyAlignment="1">
      <alignment vertical="center" wrapText="1"/>
    </xf>
    <xf numFmtId="164" fontId="8" fillId="0" borderId="37" xfId="1" applyFont="1" applyBorder="1" applyAlignment="1">
      <alignment vertical="center" wrapText="1"/>
    </xf>
    <xf numFmtId="49" fontId="4" fillId="2" borderId="43" xfId="1" applyNumberFormat="1" applyFont="1" applyFill="1" applyBorder="1" applyAlignment="1">
      <alignment horizontal="center" vertical="top" wrapText="1"/>
    </xf>
    <xf numFmtId="49" fontId="4" fillId="2" borderId="34" xfId="1" applyNumberFormat="1" applyFont="1" applyFill="1" applyBorder="1" applyAlignment="1">
      <alignment horizontal="center" vertical="top" wrapText="1"/>
    </xf>
    <xf numFmtId="164" fontId="5" fillId="2" borderId="9" xfId="1" applyFont="1" applyFill="1" applyBorder="1" applyAlignment="1">
      <alignment horizontal="center" vertical="center" wrapText="1"/>
    </xf>
    <xf numFmtId="164" fontId="5" fillId="2" borderId="10" xfId="1" applyFont="1" applyFill="1" applyBorder="1" applyAlignment="1">
      <alignment horizontal="center" vertical="center" wrapText="1"/>
    </xf>
    <xf numFmtId="164" fontId="5" fillId="2" borderId="36" xfId="1" applyFont="1" applyFill="1" applyBorder="1" applyAlignment="1">
      <alignment horizontal="center" vertical="center" wrapText="1"/>
    </xf>
    <xf numFmtId="164" fontId="5" fillId="2" borderId="16" xfId="1" applyFont="1" applyFill="1" applyBorder="1" applyAlignment="1">
      <alignment horizontal="center" vertical="center" wrapText="1"/>
    </xf>
    <xf numFmtId="164" fontId="5" fillId="2" borderId="0" xfId="1" applyFont="1" applyFill="1" applyAlignment="1">
      <alignment horizontal="center" vertical="center" wrapText="1"/>
    </xf>
    <xf numFmtId="164" fontId="5" fillId="2" borderId="48" xfId="1" applyFont="1" applyFill="1" applyBorder="1" applyAlignment="1">
      <alignment horizontal="center" vertical="center" wrapText="1"/>
    </xf>
    <xf numFmtId="164" fontId="5" fillId="2" borderId="12" xfId="1" applyFont="1" applyFill="1" applyBorder="1" applyAlignment="1">
      <alignment horizontal="center" vertical="center" wrapText="1"/>
    </xf>
    <xf numFmtId="164" fontId="5" fillId="2" borderId="13" xfId="1" applyFont="1" applyFill="1" applyBorder="1" applyAlignment="1">
      <alignment horizontal="center" vertical="center" wrapText="1"/>
    </xf>
    <xf numFmtId="164" fontId="5" fillId="2" borderId="37" xfId="1" applyFont="1" applyFill="1" applyBorder="1" applyAlignment="1">
      <alignment horizontal="center" vertical="center" wrapText="1"/>
    </xf>
    <xf numFmtId="49" fontId="9" fillId="2" borderId="38" xfId="1" applyNumberFormat="1" applyFont="1" applyFill="1" applyBorder="1" applyAlignment="1">
      <alignment horizontal="center" vertical="center"/>
    </xf>
    <xf numFmtId="3" fontId="9" fillId="2" borderId="38" xfId="1" applyNumberFormat="1" applyFont="1" applyFill="1" applyBorder="1" applyAlignment="1">
      <alignment horizontal="center" vertical="center"/>
    </xf>
    <xf numFmtId="49" fontId="4" fillId="2" borderId="45" xfId="1" applyNumberFormat="1" applyFont="1" applyFill="1" applyBorder="1" applyAlignment="1">
      <alignment horizontal="center" vertical="top" wrapText="1"/>
    </xf>
    <xf numFmtId="164" fontId="6" fillId="0" borderId="0" xfId="1" applyFont="1" applyBorder="1" applyAlignment="1">
      <alignment horizontal="center" vertical="center" wrapText="1"/>
    </xf>
    <xf numFmtId="164" fontId="9" fillId="0" borderId="14" xfId="1" applyFont="1" applyBorder="1" applyAlignment="1">
      <alignment horizontal="center" vertical="center" wrapText="1"/>
    </xf>
    <xf numFmtId="49" fontId="42" fillId="0" borderId="9" xfId="1" applyNumberFormat="1" applyFont="1" applyBorder="1" applyAlignment="1">
      <alignment horizontal="center" vertical="center"/>
    </xf>
    <xf numFmtId="49" fontId="42" fillId="0" borderId="15" xfId="1" applyNumberFormat="1" applyFont="1" applyBorder="1" applyAlignment="1">
      <alignment horizontal="center" vertical="center"/>
    </xf>
    <xf numFmtId="49" fontId="42" fillId="0" borderId="16" xfId="1" applyNumberFormat="1" applyFont="1" applyBorder="1" applyAlignment="1">
      <alignment horizontal="center" vertical="center"/>
    </xf>
    <xf numFmtId="49" fontId="42" fillId="0" borderId="17" xfId="1" applyNumberFormat="1" applyFont="1" applyBorder="1" applyAlignment="1">
      <alignment horizontal="center" vertical="center"/>
    </xf>
    <xf numFmtId="49" fontId="42" fillId="0" borderId="12" xfId="1" applyNumberFormat="1" applyFont="1" applyBorder="1" applyAlignment="1">
      <alignment horizontal="center" vertical="center"/>
    </xf>
    <xf numFmtId="49" fontId="42" fillId="0" borderId="18" xfId="1" applyNumberFormat="1" applyFont="1" applyBorder="1" applyAlignment="1">
      <alignment horizontal="center" vertical="center"/>
    </xf>
    <xf numFmtId="164" fontId="42" fillId="0" borderId="7" xfId="1" applyFont="1" applyBorder="1" applyAlignment="1">
      <alignment horizontal="left" vertical="center" wrapText="1"/>
    </xf>
    <xf numFmtId="164" fontId="42" fillId="0" borderId="8" xfId="1" applyFont="1" applyBorder="1" applyAlignment="1">
      <alignment horizontal="center" vertical="center"/>
    </xf>
    <xf numFmtId="164" fontId="9" fillId="0" borderId="0" xfId="1" applyFont="1" applyBorder="1" applyAlignment="1">
      <alignment horizontal="left" vertical="top" wrapText="1"/>
    </xf>
    <xf numFmtId="49" fontId="4" fillId="0" borderId="76" xfId="1" applyNumberFormat="1" applyFont="1" applyBorder="1" applyAlignment="1">
      <alignment horizontal="center" vertical="top" wrapText="1"/>
    </xf>
    <xf numFmtId="49" fontId="4" fillId="0" borderId="78" xfId="1" applyNumberFormat="1" applyFont="1" applyBorder="1" applyAlignment="1">
      <alignment horizontal="center" vertical="top" wrapText="1"/>
    </xf>
    <xf numFmtId="49" fontId="4" fillId="0" borderId="79" xfId="1" applyNumberFormat="1" applyFont="1" applyBorder="1" applyAlignment="1">
      <alignment horizontal="center" vertical="top" wrapText="1"/>
    </xf>
    <xf numFmtId="164" fontId="9" fillId="0" borderId="100" xfId="1" applyFont="1" applyBorder="1" applyAlignment="1">
      <alignment horizontal="left" vertical="center"/>
    </xf>
    <xf numFmtId="49" fontId="9" fillId="0" borderId="100" xfId="1" applyNumberFormat="1" applyFont="1" applyBorder="1" applyAlignment="1">
      <alignment horizontal="center" vertical="center"/>
    </xf>
    <xf numFmtId="164" fontId="9" fillId="5" borderId="15" xfId="1" applyFont="1" applyFill="1" applyBorder="1" applyAlignment="1">
      <alignment horizontal="left" vertical="center"/>
    </xf>
    <xf numFmtId="164" fontId="9" fillId="0" borderId="11" xfId="1" applyFont="1" applyBorder="1" applyAlignment="1">
      <alignment horizontal="center" vertical="center" wrapText="1"/>
    </xf>
    <xf numFmtId="164" fontId="9" fillId="5" borderId="8" xfId="1" applyFont="1" applyFill="1" applyBorder="1" applyAlignment="1">
      <alignment horizontal="center" vertical="center"/>
    </xf>
    <xf numFmtId="1" fontId="9" fillId="5" borderId="101" xfId="1" applyNumberFormat="1" applyFont="1" applyFill="1" applyBorder="1" applyAlignment="1">
      <alignment horizontal="center" vertical="center"/>
    </xf>
    <xf numFmtId="164" fontId="4" fillId="2" borderId="43" xfId="1" applyFont="1" applyFill="1" applyBorder="1" applyAlignment="1">
      <alignment horizontal="center" vertical="top" wrapText="1"/>
    </xf>
    <xf numFmtId="164" fontId="4" fillId="2" borderId="34" xfId="1" applyFont="1" applyFill="1" applyBorder="1" applyAlignment="1">
      <alignment horizontal="center" vertical="top" wrapText="1"/>
    </xf>
    <xf numFmtId="164" fontId="16" fillId="0" borderId="36" xfId="1" applyFont="1" applyBorder="1" applyAlignment="1">
      <alignment horizontal="center" vertical="center" wrapText="1"/>
    </xf>
    <xf numFmtId="164" fontId="16" fillId="0" borderId="48" xfId="1" applyFont="1" applyBorder="1" applyAlignment="1">
      <alignment horizontal="center" vertical="center" wrapText="1"/>
    </xf>
    <xf numFmtId="164" fontId="16" fillId="0" borderId="37" xfId="1" applyFont="1" applyBorder="1" applyAlignment="1">
      <alignment horizontal="center" vertical="center" wrapText="1"/>
    </xf>
    <xf numFmtId="164" fontId="9" fillId="6" borderId="6" xfId="1" applyFont="1" applyFill="1" applyBorder="1" applyAlignment="1">
      <alignment horizontal="left" vertical="center" wrapText="1"/>
    </xf>
    <xf numFmtId="164" fontId="9" fillId="6" borderId="38" xfId="1" applyFont="1" applyFill="1" applyBorder="1" applyAlignment="1">
      <alignment horizontal="center" vertical="center"/>
    </xf>
    <xf numFmtId="164" fontId="9" fillId="6" borderId="7" xfId="1" applyFont="1" applyFill="1" applyBorder="1" applyAlignment="1">
      <alignment horizontal="left" vertical="center"/>
    </xf>
    <xf numFmtId="49" fontId="9" fillId="6" borderId="54" xfId="1" applyNumberFormat="1" applyFont="1" applyFill="1" applyBorder="1" applyAlignment="1">
      <alignment horizontal="center" vertical="center"/>
    </xf>
    <xf numFmtId="164" fontId="4" fillId="2" borderId="45" xfId="1" applyFont="1" applyFill="1" applyBorder="1" applyAlignment="1">
      <alignment horizontal="center" vertical="top" wrapText="1"/>
    </xf>
    <xf numFmtId="164" fontId="5" fillId="0" borderId="102" xfId="1" applyFont="1" applyBorder="1" applyAlignment="1">
      <alignment horizontal="center" vertical="center" wrapText="1"/>
    </xf>
    <xf numFmtId="164" fontId="5" fillId="0" borderId="102" xfId="1" applyFont="1" applyBorder="1" applyAlignment="1">
      <alignment vertical="center" wrapText="1"/>
    </xf>
    <xf numFmtId="164" fontId="5" fillId="0" borderId="102" xfId="1" applyFont="1" applyBorder="1" applyAlignment="1">
      <alignment vertical="center"/>
    </xf>
    <xf numFmtId="164" fontId="5" fillId="0" borderId="103" xfId="1" applyFont="1" applyBorder="1" applyAlignment="1">
      <alignment horizontal="center" vertical="center" wrapText="1"/>
    </xf>
    <xf numFmtId="164" fontId="5" fillId="0" borderId="104" xfId="1" applyFont="1" applyBorder="1" applyAlignment="1">
      <alignment vertical="center"/>
    </xf>
    <xf numFmtId="164" fontId="12" fillId="0" borderId="105" xfId="1" applyFont="1" applyBorder="1" applyAlignment="1">
      <alignment horizontal="center" vertical="center" wrapText="1"/>
    </xf>
    <xf numFmtId="164" fontId="12" fillId="0" borderId="106" xfId="1" applyFont="1" applyBorder="1" applyAlignment="1">
      <alignment horizontal="center" vertical="center" wrapText="1"/>
    </xf>
    <xf numFmtId="164" fontId="6" fillId="0" borderId="15" xfId="1" applyFont="1" applyBorder="1" applyAlignment="1">
      <alignment horizontal="center" vertical="center" wrapText="1"/>
    </xf>
    <xf numFmtId="49" fontId="9" fillId="0" borderId="81" xfId="1" applyNumberFormat="1" applyFont="1" applyBorder="1" applyAlignment="1">
      <alignment horizontal="center" vertical="center"/>
    </xf>
    <xf numFmtId="164" fontId="6" fillId="0" borderId="17" xfId="1" applyFont="1" applyBorder="1" applyAlignment="1">
      <alignment horizontal="center" vertical="center" wrapText="1"/>
    </xf>
    <xf numFmtId="166" fontId="9" fillId="0" borderId="81" xfId="1" applyNumberFormat="1" applyFont="1" applyBorder="1" applyAlignment="1">
      <alignment horizontal="center" vertical="center"/>
    </xf>
    <xf numFmtId="164" fontId="6" fillId="0" borderId="18" xfId="1" applyFont="1" applyBorder="1" applyAlignment="1">
      <alignment horizontal="center" vertical="center" wrapText="1"/>
    </xf>
    <xf numFmtId="164" fontId="6" fillId="0" borderId="105" xfId="1" applyFont="1" applyBorder="1" applyAlignment="1">
      <alignment horizontal="left" vertical="top" wrapText="1"/>
    </xf>
    <xf numFmtId="164" fontId="30" fillId="0" borderId="45" xfId="1" applyFont="1" applyBorder="1" applyAlignment="1">
      <alignment horizontal="center" vertical="top" wrapText="1"/>
    </xf>
    <xf numFmtId="164" fontId="6" fillId="0" borderId="107" xfId="1" applyFont="1" applyBorder="1" applyAlignment="1">
      <alignment horizontal="left" vertical="top" wrapText="1"/>
    </xf>
    <xf numFmtId="164" fontId="6" fillId="0" borderId="108" xfId="1" applyFont="1" applyBorder="1" applyAlignment="1">
      <alignment horizontal="left" vertical="top" wrapText="1"/>
    </xf>
    <xf numFmtId="164" fontId="6" fillId="0" borderId="109" xfId="1" applyFont="1" applyBorder="1" applyAlignment="1">
      <alignment horizontal="left" vertical="top" wrapText="1"/>
    </xf>
    <xf numFmtId="49" fontId="4" fillId="0" borderId="110" xfId="1" applyNumberFormat="1" applyFont="1" applyBorder="1" applyAlignment="1">
      <alignment horizontal="center" vertical="top" wrapText="1"/>
    </xf>
    <xf numFmtId="164" fontId="5" fillId="0" borderId="111" xfId="1" applyFont="1" applyBorder="1" applyAlignment="1">
      <alignment horizontal="center" vertical="center" wrapText="1"/>
    </xf>
    <xf numFmtId="164" fontId="5" fillId="0" borderId="111" xfId="1" applyFont="1" applyBorder="1" applyAlignment="1">
      <alignment vertical="center" wrapText="1"/>
    </xf>
    <xf numFmtId="164" fontId="5" fillId="0" borderId="111" xfId="1" applyFont="1" applyBorder="1" applyAlignment="1">
      <alignment vertical="center"/>
    </xf>
    <xf numFmtId="164" fontId="5" fillId="0" borderId="112" xfId="1" applyFont="1" applyBorder="1" applyAlignment="1">
      <alignment horizontal="center" vertical="center" wrapText="1"/>
    </xf>
    <xf numFmtId="164" fontId="5" fillId="0" borderId="113" xfId="1" applyFont="1" applyBorder="1" applyAlignment="1">
      <alignment vertical="center"/>
    </xf>
    <xf numFmtId="49" fontId="4" fillId="0" borderId="114" xfId="1" applyNumberFormat="1" applyFont="1" applyBorder="1" applyAlignment="1">
      <alignment horizontal="center" vertical="top" wrapText="1"/>
    </xf>
    <xf numFmtId="165" fontId="7" fillId="0" borderId="115" xfId="1" applyNumberFormat="1" applyFont="1" applyBorder="1" applyAlignment="1">
      <alignment horizontal="center" vertical="center"/>
    </xf>
    <xf numFmtId="164" fontId="5" fillId="0" borderId="116" xfId="1" applyFont="1" applyBorder="1" applyAlignment="1">
      <alignment horizontal="center" vertical="center" wrapText="1"/>
    </xf>
    <xf numFmtId="164" fontId="16" fillId="0" borderId="117" xfId="1" applyFont="1" applyBorder="1" applyAlignment="1">
      <alignment horizontal="center" vertical="center" wrapText="1"/>
    </xf>
    <xf numFmtId="49" fontId="9" fillId="0" borderId="115" xfId="1" applyNumberFormat="1" applyFont="1" applyBorder="1" applyAlignment="1">
      <alignment horizontal="center" vertical="center"/>
    </xf>
    <xf numFmtId="16" fontId="9" fillId="0" borderId="115" xfId="1" applyNumberFormat="1" applyFont="1" applyBorder="1" applyAlignment="1">
      <alignment horizontal="center" vertical="center"/>
    </xf>
    <xf numFmtId="164" fontId="9" fillId="0" borderId="115" xfId="1" applyFont="1" applyBorder="1" applyAlignment="1">
      <alignment horizontal="center" vertical="center"/>
    </xf>
    <xf numFmtId="164" fontId="9" fillId="5" borderId="115" xfId="1" applyFont="1" applyFill="1" applyBorder="1" applyAlignment="1">
      <alignment horizontal="center" vertical="center"/>
    </xf>
    <xf numFmtId="49" fontId="9" fillId="5" borderId="115" xfId="1" applyNumberFormat="1" applyFont="1" applyFill="1" applyBorder="1" applyAlignment="1">
      <alignment horizontal="center" vertical="center"/>
    </xf>
    <xf numFmtId="164" fontId="6" fillId="0" borderId="116" xfId="1" applyFont="1" applyBorder="1" applyAlignment="1">
      <alignment horizontal="left" vertical="top" wrapText="1"/>
    </xf>
    <xf numFmtId="49" fontId="4" fillId="0" borderId="118" xfId="1" applyNumberFormat="1" applyFont="1" applyBorder="1" applyAlignment="1">
      <alignment horizontal="center" vertical="top" wrapText="1"/>
    </xf>
    <xf numFmtId="164" fontId="6" fillId="0" borderId="119" xfId="1" applyFont="1" applyBorder="1" applyAlignment="1">
      <alignment horizontal="left" vertical="top" wrapText="1"/>
    </xf>
    <xf numFmtId="164" fontId="6" fillId="0" borderId="120" xfId="1" applyFont="1" applyBorder="1" applyAlignment="1">
      <alignment horizontal="left" vertical="top" wrapText="1"/>
    </xf>
    <xf numFmtId="164" fontId="6" fillId="0" borderId="121" xfId="1" applyFont="1" applyBorder="1" applyAlignment="1">
      <alignment horizontal="left" vertical="top" wrapText="1"/>
    </xf>
  </cellXfs>
  <cellStyles count="5">
    <cellStyle name="Normál" xfId="0" builtinId="0"/>
    <cellStyle name="Normál 2" xfId="1" xr:uid="{00000000-0005-0000-0000-000001000000}"/>
    <cellStyle name="Normál 3" xfId="3" xr:uid="{00000000-0005-0000-0000-000002000000}"/>
    <cellStyle name="Normál 3 4" xfId="4" xr:uid="{7010DE97-6179-4CDF-8005-F2F1B0D55EE5}"/>
    <cellStyle name="Normál 4" xfId="2" xr:uid="{00000000-0005-0000-0000-000003000000}"/>
  </cellStyles>
  <dxfs count="0"/>
  <tableStyles count="0" defaultTableStyle="TableStyleMedium2" defaultPivotStyle="PivotStyleLight16"/>
  <colors>
    <mruColors>
      <color rgb="FFFFCCCC"/>
      <color rgb="FFFF9999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74" Type="http://schemas.openxmlformats.org/officeDocument/2006/relationships/image" Target="../media/image74.jp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emf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png"/><Relationship Id="rId31" Type="http://schemas.openxmlformats.org/officeDocument/2006/relationships/image" Target="../media/image31.jp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84666</xdr:colOff>
      <xdr:row>19</xdr:row>
      <xdr:rowOff>243417</xdr:rowOff>
    </xdr:from>
    <xdr:to>
      <xdr:col>16</xdr:col>
      <xdr:colOff>2008476</xdr:colOff>
      <xdr:row>26</xdr:row>
      <xdr:rowOff>83285</xdr:rowOff>
    </xdr:to>
    <xdr:pic>
      <xdr:nvPicPr>
        <xdr:cNvPr id="247" name="Kép 246">
          <a:extLst>
            <a:ext uri="{FF2B5EF4-FFF2-40B4-BE49-F238E27FC236}">
              <a16:creationId xmlns:a16="http://schemas.microsoft.com/office/drawing/2014/main" id="{9C95CD6F-CB48-4699-8D0C-6470DDCA0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6666" y="6921500"/>
          <a:ext cx="1923810" cy="25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105834</xdr:colOff>
      <xdr:row>16</xdr:row>
      <xdr:rowOff>243418</xdr:rowOff>
    </xdr:from>
    <xdr:to>
      <xdr:col>0</xdr:col>
      <xdr:colOff>2067739</xdr:colOff>
      <xdr:row>26</xdr:row>
      <xdr:rowOff>197477</xdr:rowOff>
    </xdr:to>
    <xdr:pic>
      <xdr:nvPicPr>
        <xdr:cNvPr id="245" name="Kép 244">
          <a:extLst>
            <a:ext uri="{FF2B5EF4-FFF2-40B4-BE49-F238E27FC236}">
              <a16:creationId xmlns:a16="http://schemas.microsoft.com/office/drawing/2014/main" id="{505ABCF7-015B-405F-9B18-A1ED7110A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834" y="6159501"/>
          <a:ext cx="1961905" cy="3457143"/>
        </a:xfrm>
        <a:prstGeom prst="rect">
          <a:avLst/>
        </a:prstGeom>
      </xdr:spPr>
    </xdr:pic>
    <xdr:clientData/>
  </xdr:twoCellAnchor>
  <xdr:twoCellAnchor editAs="oneCell">
    <xdr:from>
      <xdr:col>8</xdr:col>
      <xdr:colOff>116417</xdr:colOff>
      <xdr:row>202</xdr:row>
      <xdr:rowOff>42334</xdr:rowOff>
    </xdr:from>
    <xdr:to>
      <xdr:col>8</xdr:col>
      <xdr:colOff>1811655</xdr:colOff>
      <xdr:row>209</xdr:row>
      <xdr:rowOff>1707872</xdr:rowOff>
    </xdr:to>
    <xdr:pic>
      <xdr:nvPicPr>
        <xdr:cNvPr id="231" name="Kép 230">
          <a:extLst>
            <a:ext uri="{FF2B5EF4-FFF2-40B4-BE49-F238E27FC236}">
              <a16:creationId xmlns:a16="http://schemas.microsoft.com/office/drawing/2014/main" id="{51C7822A-EBD7-4777-A2DC-57CAD3E8D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68417" y="55615417"/>
          <a:ext cx="1695238" cy="3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202</xdr:row>
      <xdr:rowOff>31751</xdr:rowOff>
    </xdr:from>
    <xdr:to>
      <xdr:col>0</xdr:col>
      <xdr:colOff>1973560</xdr:colOff>
      <xdr:row>209</xdr:row>
      <xdr:rowOff>1697289</xdr:rowOff>
    </xdr:to>
    <xdr:pic>
      <xdr:nvPicPr>
        <xdr:cNvPr id="230" name="Kép 229">
          <a:extLst>
            <a:ext uri="{FF2B5EF4-FFF2-40B4-BE49-F238E27FC236}">
              <a16:creationId xmlns:a16="http://schemas.microsoft.com/office/drawing/2014/main" id="{96A78D74-667D-4C07-AC4C-1D5F80909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42417" y="55604834"/>
          <a:ext cx="1857143" cy="300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74083</xdr:colOff>
      <xdr:row>159</xdr:row>
      <xdr:rowOff>74083</xdr:rowOff>
    </xdr:from>
    <xdr:to>
      <xdr:col>16</xdr:col>
      <xdr:colOff>2064559</xdr:colOff>
      <xdr:row>165</xdr:row>
      <xdr:rowOff>77989</xdr:rowOff>
    </xdr:to>
    <xdr:pic>
      <xdr:nvPicPr>
        <xdr:cNvPr id="28" name="Kép 27">
          <a:extLst>
            <a:ext uri="{FF2B5EF4-FFF2-40B4-BE49-F238E27FC236}">
              <a16:creationId xmlns:a16="http://schemas.microsoft.com/office/drawing/2014/main" id="{4BEDF166-BD6D-4D93-BE73-D82768C7B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26083" y="42640250"/>
          <a:ext cx="1990476" cy="2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159</xdr:row>
      <xdr:rowOff>42333</xdr:rowOff>
    </xdr:from>
    <xdr:to>
      <xdr:col>8</xdr:col>
      <xdr:colOff>2015881</xdr:colOff>
      <xdr:row>164</xdr:row>
      <xdr:rowOff>180668</xdr:rowOff>
    </xdr:to>
    <xdr:pic>
      <xdr:nvPicPr>
        <xdr:cNvPr id="27" name="Kép 26">
          <a:extLst>
            <a:ext uri="{FF2B5EF4-FFF2-40B4-BE49-F238E27FC236}">
              <a16:creationId xmlns:a16="http://schemas.microsoft.com/office/drawing/2014/main" id="{A5549765-8B29-4C4C-A5DE-21FA8D8C5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89500" y="42608500"/>
          <a:ext cx="1952381" cy="24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137583</xdr:colOff>
      <xdr:row>161</xdr:row>
      <xdr:rowOff>10583</xdr:rowOff>
    </xdr:from>
    <xdr:to>
      <xdr:col>0</xdr:col>
      <xdr:colOff>1994726</xdr:colOff>
      <xdr:row>164</xdr:row>
      <xdr:rowOff>237845</xdr:rowOff>
    </xdr:to>
    <xdr:pic>
      <xdr:nvPicPr>
        <xdr:cNvPr id="26" name="Kép 25">
          <a:extLst>
            <a:ext uri="{FF2B5EF4-FFF2-40B4-BE49-F238E27FC236}">
              <a16:creationId xmlns:a16="http://schemas.microsoft.com/office/drawing/2014/main" id="{424AE33F-2EFA-4145-B710-13DD65448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583" y="42894250"/>
          <a:ext cx="1857143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141</xdr:row>
      <xdr:rowOff>74084</xdr:rowOff>
    </xdr:from>
    <xdr:to>
      <xdr:col>0</xdr:col>
      <xdr:colOff>2038107</xdr:colOff>
      <xdr:row>149</xdr:row>
      <xdr:rowOff>155191</xdr:rowOff>
    </xdr:to>
    <xdr:pic>
      <xdr:nvPicPr>
        <xdr:cNvPr id="25" name="Kép 24">
          <a:extLst>
            <a:ext uri="{FF2B5EF4-FFF2-40B4-BE49-F238E27FC236}">
              <a16:creationId xmlns:a16="http://schemas.microsoft.com/office/drawing/2014/main" id="{0827DA65-1137-4408-BE29-4ADFE00D2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37390917"/>
          <a:ext cx="1942857" cy="3076190"/>
        </a:xfrm>
        <a:prstGeom prst="rect">
          <a:avLst/>
        </a:prstGeom>
      </xdr:spPr>
    </xdr:pic>
    <xdr:clientData/>
  </xdr:twoCellAnchor>
  <xdr:twoCellAnchor editAs="oneCell">
    <xdr:from>
      <xdr:col>16</xdr:col>
      <xdr:colOff>42333</xdr:colOff>
      <xdr:row>126</xdr:row>
      <xdr:rowOff>169333</xdr:rowOff>
    </xdr:from>
    <xdr:to>
      <xdr:col>16</xdr:col>
      <xdr:colOff>2070904</xdr:colOff>
      <xdr:row>136</xdr:row>
      <xdr:rowOff>104346</xdr:rowOff>
    </xdr:to>
    <xdr:pic>
      <xdr:nvPicPr>
        <xdr:cNvPr id="24" name="Kép 23">
          <a:extLst>
            <a:ext uri="{FF2B5EF4-FFF2-40B4-BE49-F238E27FC236}">
              <a16:creationId xmlns:a16="http://schemas.microsoft.com/office/drawing/2014/main" id="{32FF33C3-A41A-4C2C-B9C4-716A6E63D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694333" y="32639000"/>
          <a:ext cx="2028571" cy="3438095"/>
        </a:xfrm>
        <a:prstGeom prst="rect">
          <a:avLst/>
        </a:prstGeom>
      </xdr:spPr>
    </xdr:pic>
    <xdr:clientData/>
  </xdr:twoCellAnchor>
  <xdr:twoCellAnchor editAs="oneCell">
    <xdr:from>
      <xdr:col>8</xdr:col>
      <xdr:colOff>52916</xdr:colOff>
      <xdr:row>127</xdr:row>
      <xdr:rowOff>0</xdr:rowOff>
    </xdr:from>
    <xdr:to>
      <xdr:col>8</xdr:col>
      <xdr:colOff>2071964</xdr:colOff>
      <xdr:row>136</xdr:row>
      <xdr:rowOff>255679</xdr:rowOff>
    </xdr:to>
    <xdr:pic>
      <xdr:nvPicPr>
        <xdr:cNvPr id="23" name="Kép 22">
          <a:extLst>
            <a:ext uri="{FF2B5EF4-FFF2-40B4-BE49-F238E27FC236}">
              <a16:creationId xmlns:a16="http://schemas.microsoft.com/office/drawing/2014/main" id="{4458F8E8-C47D-4039-B52F-A2B86860D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78916" y="32723667"/>
          <a:ext cx="2019048" cy="3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127</xdr:row>
      <xdr:rowOff>52916</xdr:rowOff>
    </xdr:from>
    <xdr:to>
      <xdr:col>0</xdr:col>
      <xdr:colOff>2007428</xdr:colOff>
      <xdr:row>136</xdr:row>
      <xdr:rowOff>251452</xdr:rowOff>
    </xdr:to>
    <xdr:pic>
      <xdr:nvPicPr>
        <xdr:cNvPr id="22" name="Kép 21">
          <a:extLst>
            <a:ext uri="{FF2B5EF4-FFF2-40B4-BE49-F238E27FC236}">
              <a16:creationId xmlns:a16="http://schemas.microsoft.com/office/drawing/2014/main" id="{F9B9C17D-EBB3-4884-B303-607F2BDC1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9333" y="32776583"/>
          <a:ext cx="1838095" cy="3447619"/>
        </a:xfrm>
        <a:prstGeom prst="rect">
          <a:avLst/>
        </a:prstGeom>
      </xdr:spPr>
    </xdr:pic>
    <xdr:clientData/>
  </xdr:twoCellAnchor>
  <xdr:twoCellAnchor editAs="oneCell">
    <xdr:from>
      <xdr:col>8</xdr:col>
      <xdr:colOff>105834</xdr:colOff>
      <xdr:row>113</xdr:row>
      <xdr:rowOff>232833</xdr:rowOff>
    </xdr:from>
    <xdr:to>
      <xdr:col>8</xdr:col>
      <xdr:colOff>2048691</xdr:colOff>
      <xdr:row>122</xdr:row>
      <xdr:rowOff>212321</xdr:rowOff>
    </xdr:to>
    <xdr:pic>
      <xdr:nvPicPr>
        <xdr:cNvPr id="20" name="Kép 19">
          <a:extLst>
            <a:ext uri="{FF2B5EF4-FFF2-40B4-BE49-F238E27FC236}">
              <a16:creationId xmlns:a16="http://schemas.microsoft.com/office/drawing/2014/main" id="{30E806A0-1B0E-4134-B3E7-B0AC5C3CA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31834" y="28384500"/>
          <a:ext cx="1942857" cy="3228571"/>
        </a:xfrm>
        <a:prstGeom prst="rect">
          <a:avLst/>
        </a:prstGeom>
      </xdr:spPr>
    </xdr:pic>
    <xdr:clientData/>
  </xdr:twoCellAnchor>
  <xdr:twoCellAnchor editAs="oneCell">
    <xdr:from>
      <xdr:col>16</xdr:col>
      <xdr:colOff>42334</xdr:colOff>
      <xdr:row>99</xdr:row>
      <xdr:rowOff>116417</xdr:rowOff>
    </xdr:from>
    <xdr:to>
      <xdr:col>16</xdr:col>
      <xdr:colOff>2023286</xdr:colOff>
      <xdr:row>108</xdr:row>
      <xdr:rowOff>1582979</xdr:rowOff>
    </xdr:to>
    <xdr:pic>
      <xdr:nvPicPr>
        <xdr:cNvPr id="18" name="Kép 17">
          <a:extLst>
            <a:ext uri="{FF2B5EF4-FFF2-40B4-BE49-F238E27FC236}">
              <a16:creationId xmlns:a16="http://schemas.microsoft.com/office/drawing/2014/main" id="{E5DE37EC-890B-40E6-BDA6-1CD048B14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694334" y="24182917"/>
          <a:ext cx="1980952" cy="3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31</xdr:row>
      <xdr:rowOff>21167</xdr:rowOff>
    </xdr:from>
    <xdr:to>
      <xdr:col>0</xdr:col>
      <xdr:colOff>2088905</xdr:colOff>
      <xdr:row>39</xdr:row>
      <xdr:rowOff>92751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1011A9A3-1D1C-429F-9B16-BD42B5C31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7000" y="10784417"/>
          <a:ext cx="1961905" cy="30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42333</xdr:colOff>
      <xdr:row>4</xdr:row>
      <xdr:rowOff>84667</xdr:rowOff>
    </xdr:from>
    <xdr:to>
      <xdr:col>8</xdr:col>
      <xdr:colOff>2061381</xdr:colOff>
      <xdr:row>13</xdr:row>
      <xdr:rowOff>149870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3C417124-6589-4AD8-A873-CE70EF82E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868333" y="1915584"/>
          <a:ext cx="2019048" cy="3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116416</xdr:colOff>
      <xdr:row>3</xdr:row>
      <xdr:rowOff>201083</xdr:rowOff>
    </xdr:from>
    <xdr:to>
      <xdr:col>0</xdr:col>
      <xdr:colOff>2002130</xdr:colOff>
      <xdr:row>13</xdr:row>
      <xdr:rowOff>221809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D2978FAF-B3C3-46F5-86FC-0E5DA0649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6416" y="1778000"/>
          <a:ext cx="1885714" cy="3523809"/>
        </a:xfrm>
        <a:prstGeom prst="rect">
          <a:avLst/>
        </a:prstGeom>
      </xdr:spPr>
    </xdr:pic>
    <xdr:clientData/>
  </xdr:twoCellAnchor>
  <xdr:twoCellAnchor>
    <xdr:from>
      <xdr:col>8</xdr:col>
      <xdr:colOff>1439333</xdr:colOff>
      <xdr:row>0</xdr:row>
      <xdr:rowOff>95251</xdr:rowOff>
    </xdr:from>
    <xdr:to>
      <xdr:col>10</xdr:col>
      <xdr:colOff>495148</xdr:colOff>
      <xdr:row>0</xdr:row>
      <xdr:rowOff>894077</xdr:rowOff>
    </xdr:to>
    <xdr:pic>
      <xdr:nvPicPr>
        <xdr:cNvPr id="466" name="Kép 465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5333" y="95251"/>
          <a:ext cx="1966232" cy="798826"/>
        </a:xfrm>
        <a:prstGeom prst="rect">
          <a:avLst/>
        </a:prstGeom>
      </xdr:spPr>
    </xdr:pic>
    <xdr:clientData/>
  </xdr:twoCellAnchor>
  <xdr:twoCellAnchor>
    <xdr:from>
      <xdr:col>16</xdr:col>
      <xdr:colOff>95250</xdr:colOff>
      <xdr:row>179</xdr:row>
      <xdr:rowOff>581025</xdr:rowOff>
    </xdr:from>
    <xdr:to>
      <xdr:col>16</xdr:col>
      <xdr:colOff>609600</xdr:colOff>
      <xdr:row>179</xdr:row>
      <xdr:rowOff>581025</xdr:rowOff>
    </xdr:to>
    <xdr:pic>
      <xdr:nvPicPr>
        <xdr:cNvPr id="100" name="Kép 1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17357525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16</xdr:col>
      <xdr:colOff>95250</xdr:colOff>
      <xdr:row>179</xdr:row>
      <xdr:rowOff>581025</xdr:rowOff>
    </xdr:from>
    <xdr:to>
      <xdr:col>16</xdr:col>
      <xdr:colOff>609600</xdr:colOff>
      <xdr:row>179</xdr:row>
      <xdr:rowOff>581025</xdr:rowOff>
    </xdr:to>
    <xdr:pic>
      <xdr:nvPicPr>
        <xdr:cNvPr id="101" name="Kép 1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17357525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1548775</xdr:colOff>
      <xdr:row>4</xdr:row>
      <xdr:rowOff>110627</xdr:rowOff>
    </xdr:from>
    <xdr:to>
      <xdr:col>0</xdr:col>
      <xdr:colOff>2079045</xdr:colOff>
      <xdr:row>6</xdr:row>
      <xdr:rowOff>147673</xdr:rowOff>
    </xdr:to>
    <xdr:pic>
      <xdr:nvPicPr>
        <xdr:cNvPr id="73" name="Kép 72">
          <a:extLst>
            <a:ext uri="{FF2B5EF4-FFF2-40B4-BE49-F238E27FC236}">
              <a16:creationId xmlns:a16="http://schemas.microsoft.com/office/drawing/2014/main" id="{C9941C91-A356-47E2-9AA2-1954BDBBA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8775" y="19236827"/>
          <a:ext cx="530270" cy="551396"/>
        </a:xfrm>
        <a:prstGeom prst="rect">
          <a:avLst/>
        </a:prstGeom>
      </xdr:spPr>
    </xdr:pic>
    <xdr:clientData/>
  </xdr:twoCellAnchor>
  <xdr:oneCellAnchor>
    <xdr:from>
      <xdr:col>0</xdr:col>
      <xdr:colOff>1184566</xdr:colOff>
      <xdr:row>2</xdr:row>
      <xdr:rowOff>278423</xdr:rowOff>
    </xdr:from>
    <xdr:ext cx="914400" cy="295397"/>
    <xdr:pic>
      <xdr:nvPicPr>
        <xdr:cNvPr id="74" name="Kép 73">
          <a:extLst>
            <a:ext uri="{FF2B5EF4-FFF2-40B4-BE49-F238E27FC236}">
              <a16:creationId xmlns:a16="http://schemas.microsoft.com/office/drawing/2014/main" id="{7819602A-3DD5-4A29-A7E9-74494237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566" y="18852173"/>
          <a:ext cx="914400" cy="295397"/>
        </a:xfrm>
        <a:prstGeom prst="rect">
          <a:avLst/>
        </a:prstGeom>
      </xdr:spPr>
    </xdr:pic>
    <xdr:clientData/>
  </xdr:oneCellAnchor>
  <xdr:oneCellAnchor>
    <xdr:from>
      <xdr:col>13</xdr:col>
      <xdr:colOff>265962</xdr:colOff>
      <xdr:row>12</xdr:row>
      <xdr:rowOff>1690894</xdr:rowOff>
    </xdr:from>
    <xdr:ext cx="872567" cy="268455"/>
    <xdr:pic>
      <xdr:nvPicPr>
        <xdr:cNvPr id="77" name="Kép 76">
          <a:extLst>
            <a:ext uri="{FF2B5EF4-FFF2-40B4-BE49-F238E27FC236}">
              <a16:creationId xmlns:a16="http://schemas.microsoft.com/office/drawing/2014/main" id="{CCDFCE76-1237-47E0-BBC0-D1B84A132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6212" y="5077561"/>
          <a:ext cx="872567" cy="268455"/>
        </a:xfrm>
        <a:prstGeom prst="rect">
          <a:avLst/>
        </a:prstGeom>
      </xdr:spPr>
    </xdr:pic>
    <xdr:clientData/>
  </xdr:oneCellAnchor>
  <xdr:oneCellAnchor>
    <xdr:from>
      <xdr:col>8</xdr:col>
      <xdr:colOff>1133475</xdr:colOff>
      <xdr:row>3</xdr:row>
      <xdr:rowOff>28575</xdr:rowOff>
    </xdr:from>
    <xdr:ext cx="914400" cy="308238"/>
    <xdr:pic>
      <xdr:nvPicPr>
        <xdr:cNvPr id="78" name="Kép 77">
          <a:extLst>
            <a:ext uri="{FF2B5EF4-FFF2-40B4-BE49-F238E27FC236}">
              <a16:creationId xmlns:a16="http://schemas.microsoft.com/office/drawing/2014/main" id="{55A76F03-20F7-41C0-B933-07489DBA6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18897600"/>
          <a:ext cx="914400" cy="308238"/>
        </a:xfrm>
        <a:prstGeom prst="rect">
          <a:avLst/>
        </a:prstGeom>
      </xdr:spPr>
    </xdr:pic>
    <xdr:clientData/>
  </xdr:oneCellAnchor>
  <xdr:oneCellAnchor>
    <xdr:from>
      <xdr:col>8</xdr:col>
      <xdr:colOff>1470992</xdr:colOff>
      <xdr:row>4</xdr:row>
      <xdr:rowOff>172277</xdr:rowOff>
    </xdr:from>
    <xdr:ext cx="596952" cy="541739"/>
    <xdr:pic>
      <xdr:nvPicPr>
        <xdr:cNvPr id="79" name="Kép 78">
          <a:extLst>
            <a:ext uri="{FF2B5EF4-FFF2-40B4-BE49-F238E27FC236}">
              <a16:creationId xmlns:a16="http://schemas.microsoft.com/office/drawing/2014/main" id="{7B58A267-1A49-4BFF-B005-16ACF2D01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8242" y="19298477"/>
          <a:ext cx="596952" cy="541739"/>
        </a:xfrm>
        <a:prstGeom prst="rect">
          <a:avLst/>
        </a:prstGeom>
      </xdr:spPr>
    </xdr:pic>
    <xdr:clientData/>
  </xdr:oneCellAnchor>
  <xdr:twoCellAnchor editAs="oneCell">
    <xdr:from>
      <xdr:col>0</xdr:col>
      <xdr:colOff>1322799</xdr:colOff>
      <xdr:row>15</xdr:row>
      <xdr:rowOff>261256</xdr:rowOff>
    </xdr:from>
    <xdr:to>
      <xdr:col>0</xdr:col>
      <xdr:colOff>2115678</xdr:colOff>
      <xdr:row>23</xdr:row>
      <xdr:rowOff>18695</xdr:rowOff>
    </xdr:to>
    <xdr:pic>
      <xdr:nvPicPr>
        <xdr:cNvPr id="82" name="Kép 81">
          <a:extLst>
            <a:ext uri="{FF2B5EF4-FFF2-40B4-BE49-F238E27FC236}">
              <a16:creationId xmlns:a16="http://schemas.microsoft.com/office/drawing/2014/main" id="{E9DEC8B1-4547-4672-A8DE-47619C30F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22799" y="23178406"/>
          <a:ext cx="792879" cy="1605289"/>
        </a:xfrm>
        <a:prstGeom prst="rect">
          <a:avLst/>
        </a:prstGeom>
      </xdr:spPr>
    </xdr:pic>
    <xdr:clientData/>
  </xdr:twoCellAnchor>
  <xdr:twoCellAnchor editAs="oneCell">
    <xdr:from>
      <xdr:col>16</xdr:col>
      <xdr:colOff>1268128</xdr:colOff>
      <xdr:row>15</xdr:row>
      <xdr:rowOff>283977</xdr:rowOff>
    </xdr:from>
    <xdr:to>
      <xdr:col>16</xdr:col>
      <xdr:colOff>2115886</xdr:colOff>
      <xdr:row>21</xdr:row>
      <xdr:rowOff>86849</xdr:rowOff>
    </xdr:to>
    <xdr:pic>
      <xdr:nvPicPr>
        <xdr:cNvPr id="85" name="Kép 84">
          <a:extLst>
            <a:ext uri="{FF2B5EF4-FFF2-40B4-BE49-F238E27FC236}">
              <a16:creationId xmlns:a16="http://schemas.microsoft.com/office/drawing/2014/main" id="{8E9C1285-AA25-4C5D-B65C-40568D3B5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631203" y="23201127"/>
          <a:ext cx="847758" cy="1326872"/>
        </a:xfrm>
        <a:prstGeom prst="rect">
          <a:avLst/>
        </a:prstGeom>
      </xdr:spPr>
    </xdr:pic>
    <xdr:clientData/>
  </xdr:twoCellAnchor>
  <xdr:oneCellAnchor>
    <xdr:from>
      <xdr:col>0</xdr:col>
      <xdr:colOff>1333500</xdr:colOff>
      <xdr:row>29</xdr:row>
      <xdr:rowOff>9525</xdr:rowOff>
    </xdr:from>
    <xdr:ext cx="749300" cy="245441"/>
    <xdr:pic>
      <xdr:nvPicPr>
        <xdr:cNvPr id="86" name="Kép 85">
          <a:extLst>
            <a:ext uri="{FF2B5EF4-FFF2-40B4-BE49-F238E27FC236}">
              <a16:creationId xmlns:a16="http://schemas.microsoft.com/office/drawing/2014/main" id="{BD4BBB89-D083-4E88-80FF-3FAB6235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32489775"/>
          <a:ext cx="749300" cy="245441"/>
        </a:xfrm>
        <a:prstGeom prst="rect">
          <a:avLst/>
        </a:prstGeom>
      </xdr:spPr>
    </xdr:pic>
    <xdr:clientData fLocksWithSheet="0"/>
  </xdr:oneCellAnchor>
  <xdr:oneCellAnchor>
    <xdr:from>
      <xdr:col>5</xdr:col>
      <xdr:colOff>155596</xdr:colOff>
      <xdr:row>38</xdr:row>
      <xdr:rowOff>1681371</xdr:rowOff>
    </xdr:from>
    <xdr:ext cx="872568" cy="268457"/>
    <xdr:pic>
      <xdr:nvPicPr>
        <xdr:cNvPr id="88" name="Kép 87">
          <a:extLst>
            <a:ext uri="{FF2B5EF4-FFF2-40B4-BE49-F238E27FC236}">
              <a16:creationId xmlns:a16="http://schemas.microsoft.com/office/drawing/2014/main" id="{7A35567A-EEDA-41C3-B29D-CDA1249A4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7096" y="35999946"/>
          <a:ext cx="872568" cy="268457"/>
        </a:xfrm>
        <a:prstGeom prst="rect">
          <a:avLst/>
        </a:prstGeom>
      </xdr:spPr>
    </xdr:pic>
    <xdr:clientData/>
  </xdr:oneCellAnchor>
  <xdr:oneCellAnchor>
    <xdr:from>
      <xdr:col>8</xdr:col>
      <xdr:colOff>1333500</xdr:colOff>
      <xdr:row>29</xdr:row>
      <xdr:rowOff>9525</xdr:rowOff>
    </xdr:from>
    <xdr:ext cx="749300" cy="245440"/>
    <xdr:pic>
      <xdr:nvPicPr>
        <xdr:cNvPr id="89" name="Kép 88">
          <a:extLst>
            <a:ext uri="{FF2B5EF4-FFF2-40B4-BE49-F238E27FC236}">
              <a16:creationId xmlns:a16="http://schemas.microsoft.com/office/drawing/2014/main" id="{A4920899-086E-4D80-9579-587F3FB4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300" y="32489775"/>
          <a:ext cx="749300" cy="245440"/>
        </a:xfrm>
        <a:prstGeom prst="rect">
          <a:avLst/>
        </a:prstGeom>
      </xdr:spPr>
    </xdr:pic>
    <xdr:clientData fLocksWithSheet="0"/>
  </xdr:oneCellAnchor>
  <xdr:oneCellAnchor>
    <xdr:from>
      <xdr:col>13</xdr:col>
      <xdr:colOff>182809</xdr:colOff>
      <xdr:row>38</xdr:row>
      <xdr:rowOff>1673088</xdr:rowOff>
    </xdr:from>
    <xdr:ext cx="872557" cy="276744"/>
    <xdr:pic>
      <xdr:nvPicPr>
        <xdr:cNvPr id="91" name="Kép 90">
          <a:extLst>
            <a:ext uri="{FF2B5EF4-FFF2-40B4-BE49-F238E27FC236}">
              <a16:creationId xmlns:a16="http://schemas.microsoft.com/office/drawing/2014/main" id="{FC62D68C-E79B-4AE9-8B6C-9669CA9FF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0709" y="35991663"/>
          <a:ext cx="872557" cy="276744"/>
        </a:xfrm>
        <a:prstGeom prst="rect">
          <a:avLst/>
        </a:prstGeom>
      </xdr:spPr>
    </xdr:pic>
    <xdr:clientData/>
  </xdr:oneCellAnchor>
  <xdr:oneCellAnchor>
    <xdr:from>
      <xdr:col>21</xdr:col>
      <xdr:colOff>181498</xdr:colOff>
      <xdr:row>38</xdr:row>
      <xdr:rowOff>1666310</xdr:rowOff>
    </xdr:from>
    <xdr:ext cx="872564" cy="268453"/>
    <xdr:pic>
      <xdr:nvPicPr>
        <xdr:cNvPr id="97" name="Kép 96">
          <a:extLst>
            <a:ext uri="{FF2B5EF4-FFF2-40B4-BE49-F238E27FC236}">
              <a16:creationId xmlns:a16="http://schemas.microsoft.com/office/drawing/2014/main" id="{044F97A5-340F-4E0B-8871-84652F4C7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7173" y="40309235"/>
          <a:ext cx="872564" cy="268453"/>
        </a:xfrm>
        <a:prstGeom prst="rect">
          <a:avLst/>
        </a:prstGeom>
      </xdr:spPr>
    </xdr:pic>
    <xdr:clientData/>
  </xdr:oneCellAnchor>
  <xdr:oneCellAnchor>
    <xdr:from>
      <xdr:col>16</xdr:col>
      <xdr:colOff>1262434</xdr:colOff>
      <xdr:row>29</xdr:row>
      <xdr:rowOff>36602</xdr:rowOff>
    </xdr:from>
    <xdr:ext cx="801993" cy="313044"/>
    <xdr:pic>
      <xdr:nvPicPr>
        <xdr:cNvPr id="104" name="Kép 103">
          <a:extLst>
            <a:ext uri="{FF2B5EF4-FFF2-40B4-BE49-F238E27FC236}">
              <a16:creationId xmlns:a16="http://schemas.microsoft.com/office/drawing/2014/main" id="{AE054447-9717-43DB-AC4C-DAC61FFB2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434" y="14631019"/>
          <a:ext cx="801993" cy="313044"/>
        </a:xfrm>
        <a:prstGeom prst="rect">
          <a:avLst/>
        </a:prstGeom>
      </xdr:spPr>
    </xdr:pic>
    <xdr:clientData/>
  </xdr:oneCellAnchor>
  <xdr:oneCellAnchor>
    <xdr:from>
      <xdr:col>5</xdr:col>
      <xdr:colOff>282595</xdr:colOff>
      <xdr:row>51</xdr:row>
      <xdr:rowOff>1693011</xdr:rowOff>
    </xdr:from>
    <xdr:ext cx="872565" cy="268459"/>
    <xdr:pic>
      <xdr:nvPicPr>
        <xdr:cNvPr id="109" name="Kép 108">
          <a:extLst>
            <a:ext uri="{FF2B5EF4-FFF2-40B4-BE49-F238E27FC236}">
              <a16:creationId xmlns:a16="http://schemas.microsoft.com/office/drawing/2014/main" id="{D3A581CB-675C-4036-8F6C-3125A7769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2845" y="18097178"/>
          <a:ext cx="872565" cy="268459"/>
        </a:xfrm>
        <a:prstGeom prst="rect">
          <a:avLst/>
        </a:prstGeom>
      </xdr:spPr>
    </xdr:pic>
    <xdr:clientData/>
  </xdr:oneCellAnchor>
  <xdr:oneCellAnchor>
    <xdr:from>
      <xdr:col>0</xdr:col>
      <xdr:colOff>996462</xdr:colOff>
      <xdr:row>82</xdr:row>
      <xdr:rowOff>4872</xdr:rowOff>
    </xdr:from>
    <xdr:ext cx="1047750" cy="248013"/>
    <xdr:pic>
      <xdr:nvPicPr>
        <xdr:cNvPr id="130" name="Kép 129">
          <a:extLst>
            <a:ext uri="{FF2B5EF4-FFF2-40B4-BE49-F238E27FC236}">
              <a16:creationId xmlns:a16="http://schemas.microsoft.com/office/drawing/2014/main" id="{090C693F-BCCD-41B7-9F28-9A8593E3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262" y="46058247"/>
          <a:ext cx="1047750" cy="248013"/>
        </a:xfrm>
        <a:prstGeom prst="rect">
          <a:avLst/>
        </a:prstGeom>
      </xdr:spPr>
    </xdr:pic>
    <xdr:clientData/>
  </xdr:oneCellAnchor>
  <xdr:oneCellAnchor>
    <xdr:from>
      <xdr:col>0</xdr:col>
      <xdr:colOff>1128346</xdr:colOff>
      <xdr:row>83</xdr:row>
      <xdr:rowOff>109904</xdr:rowOff>
    </xdr:from>
    <xdr:ext cx="914400" cy="301304"/>
    <xdr:pic>
      <xdr:nvPicPr>
        <xdr:cNvPr id="132" name="Kép 131">
          <a:extLst>
            <a:ext uri="{FF2B5EF4-FFF2-40B4-BE49-F238E27FC236}">
              <a16:creationId xmlns:a16="http://schemas.microsoft.com/office/drawing/2014/main" id="{015929E1-ED1D-4F47-A527-860B38AF5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9146" y="46420454"/>
          <a:ext cx="914400" cy="301304"/>
        </a:xfrm>
        <a:prstGeom prst="rect">
          <a:avLst/>
        </a:prstGeom>
      </xdr:spPr>
    </xdr:pic>
    <xdr:clientData/>
  </xdr:oneCellAnchor>
  <xdr:oneCellAnchor>
    <xdr:from>
      <xdr:col>13</xdr:col>
      <xdr:colOff>169203</xdr:colOff>
      <xdr:row>91</xdr:row>
      <xdr:rowOff>1681369</xdr:rowOff>
    </xdr:from>
    <xdr:ext cx="872567" cy="268461"/>
    <xdr:pic>
      <xdr:nvPicPr>
        <xdr:cNvPr id="137" name="Kép 136">
          <a:extLst>
            <a:ext uri="{FF2B5EF4-FFF2-40B4-BE49-F238E27FC236}">
              <a16:creationId xmlns:a16="http://schemas.microsoft.com/office/drawing/2014/main" id="{601F69FA-6256-4C94-B625-CEB336C71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8428" y="73699894"/>
          <a:ext cx="872567" cy="268461"/>
        </a:xfrm>
        <a:prstGeom prst="rect">
          <a:avLst/>
        </a:prstGeom>
      </xdr:spPr>
    </xdr:pic>
    <xdr:clientData/>
  </xdr:oneCellAnchor>
  <xdr:oneCellAnchor>
    <xdr:from>
      <xdr:col>8</xdr:col>
      <xdr:colOff>1134717</xdr:colOff>
      <xdr:row>97</xdr:row>
      <xdr:rowOff>24847</xdr:rowOff>
    </xdr:from>
    <xdr:ext cx="914400" cy="300986"/>
    <xdr:pic>
      <xdr:nvPicPr>
        <xdr:cNvPr id="150" name="Kép 149">
          <a:extLst>
            <a:ext uri="{FF2B5EF4-FFF2-40B4-BE49-F238E27FC236}">
              <a16:creationId xmlns:a16="http://schemas.microsoft.com/office/drawing/2014/main" id="{CE74670B-8F85-41D3-87B3-446EA8975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717" y="78872797"/>
          <a:ext cx="914400" cy="300986"/>
        </a:xfrm>
        <a:prstGeom prst="rect">
          <a:avLst/>
        </a:prstGeom>
      </xdr:spPr>
    </xdr:pic>
    <xdr:clientData/>
  </xdr:oneCellAnchor>
  <xdr:oneCellAnchor>
    <xdr:from>
      <xdr:col>16</xdr:col>
      <xdr:colOff>1337608</xdr:colOff>
      <xdr:row>97</xdr:row>
      <xdr:rowOff>42182</xdr:rowOff>
    </xdr:from>
    <xdr:ext cx="712068" cy="1333972"/>
    <xdr:pic>
      <xdr:nvPicPr>
        <xdr:cNvPr id="152" name="Kép 151">
          <a:extLst>
            <a:ext uri="{FF2B5EF4-FFF2-40B4-BE49-F238E27FC236}">
              <a16:creationId xmlns:a16="http://schemas.microsoft.com/office/drawing/2014/main" id="{E032F16F-8A19-4314-A575-795BD59C0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0683" y="78890132"/>
          <a:ext cx="712068" cy="1333972"/>
        </a:xfrm>
        <a:prstGeom prst="rect">
          <a:avLst/>
        </a:prstGeom>
      </xdr:spPr>
    </xdr:pic>
    <xdr:clientData/>
  </xdr:oneCellAnchor>
  <xdr:oneCellAnchor>
    <xdr:from>
      <xdr:col>16</xdr:col>
      <xdr:colOff>198783</xdr:colOff>
      <xdr:row>97</xdr:row>
      <xdr:rowOff>41413</xdr:rowOff>
    </xdr:from>
    <xdr:ext cx="914400" cy="300986"/>
    <xdr:pic>
      <xdr:nvPicPr>
        <xdr:cNvPr id="153" name="Kép 152">
          <a:extLst>
            <a:ext uri="{FF2B5EF4-FFF2-40B4-BE49-F238E27FC236}">
              <a16:creationId xmlns:a16="http://schemas.microsoft.com/office/drawing/2014/main" id="{92FCA7E6-D4F2-473A-BD16-6498E8A1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1858" y="78889363"/>
          <a:ext cx="914400" cy="300986"/>
        </a:xfrm>
        <a:prstGeom prst="rect">
          <a:avLst/>
        </a:prstGeom>
      </xdr:spPr>
    </xdr:pic>
    <xdr:clientData/>
  </xdr:oneCellAnchor>
  <xdr:oneCellAnchor>
    <xdr:from>
      <xdr:col>8</xdr:col>
      <xdr:colOff>1534295</xdr:colOff>
      <xdr:row>112</xdr:row>
      <xdr:rowOff>2</xdr:rowOff>
    </xdr:from>
    <xdr:ext cx="527553" cy="513941"/>
    <xdr:pic>
      <xdr:nvPicPr>
        <xdr:cNvPr id="158" name="Kép 157">
          <a:extLst>
            <a:ext uri="{FF2B5EF4-FFF2-40B4-BE49-F238E27FC236}">
              <a16:creationId xmlns:a16="http://schemas.microsoft.com/office/drawing/2014/main" id="{47D4E5FF-8B75-44A2-A2D3-AB46154FD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1545" y="140789027"/>
          <a:ext cx="527553" cy="513941"/>
        </a:xfrm>
        <a:prstGeom prst="rect">
          <a:avLst/>
        </a:prstGeom>
      </xdr:spPr>
    </xdr:pic>
    <xdr:clientData fLocksWithSheet="0"/>
  </xdr:oneCellAnchor>
  <xdr:oneCellAnchor>
    <xdr:from>
      <xdr:col>13</xdr:col>
      <xdr:colOff>176892</xdr:colOff>
      <xdr:row>121</xdr:row>
      <xdr:rowOff>1673678</xdr:rowOff>
    </xdr:from>
    <xdr:ext cx="872559" cy="268467"/>
    <xdr:pic>
      <xdr:nvPicPr>
        <xdr:cNvPr id="159" name="Kép 158">
          <a:extLst>
            <a:ext uri="{FF2B5EF4-FFF2-40B4-BE49-F238E27FC236}">
              <a16:creationId xmlns:a16="http://schemas.microsoft.com/office/drawing/2014/main" id="{9E9E1753-AD0B-4BDC-B983-BB4F5145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8392" y="144301028"/>
          <a:ext cx="872559" cy="268467"/>
        </a:xfrm>
        <a:prstGeom prst="rect">
          <a:avLst/>
        </a:prstGeom>
      </xdr:spPr>
    </xdr:pic>
    <xdr:clientData/>
  </xdr:oneCellAnchor>
  <xdr:oneCellAnchor>
    <xdr:from>
      <xdr:col>8</xdr:col>
      <xdr:colOff>1335985</xdr:colOff>
      <xdr:row>114</xdr:row>
      <xdr:rowOff>90871</xdr:rowOff>
    </xdr:from>
    <xdr:ext cx="752475" cy="248616"/>
    <xdr:pic>
      <xdr:nvPicPr>
        <xdr:cNvPr id="160" name="Kép 23">
          <a:extLst>
            <a:ext uri="{FF2B5EF4-FFF2-40B4-BE49-F238E27FC236}">
              <a16:creationId xmlns:a16="http://schemas.microsoft.com/office/drawing/2014/main" id="{3DE1174D-9F1D-49A4-8FC8-BA8D624FB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3235" y="141394246"/>
          <a:ext cx="752475" cy="248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0</xdr:col>
      <xdr:colOff>835269</xdr:colOff>
      <xdr:row>125</xdr:row>
      <xdr:rowOff>266504</xdr:rowOff>
    </xdr:from>
    <xdr:ext cx="1201616" cy="279492"/>
    <xdr:pic>
      <xdr:nvPicPr>
        <xdr:cNvPr id="171" name="Kép 170">
          <a:extLst>
            <a:ext uri="{FF2B5EF4-FFF2-40B4-BE49-F238E27FC236}">
              <a16:creationId xmlns:a16="http://schemas.microsoft.com/office/drawing/2014/main" id="{2E7DAE1B-AB4D-4503-A1B2-82514341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519" y="185365829"/>
          <a:ext cx="1201616" cy="279492"/>
        </a:xfrm>
        <a:prstGeom prst="rect">
          <a:avLst/>
        </a:prstGeom>
      </xdr:spPr>
    </xdr:pic>
    <xdr:clientData/>
  </xdr:oneCellAnchor>
  <xdr:oneCellAnchor>
    <xdr:from>
      <xdr:col>0</xdr:col>
      <xdr:colOff>1121019</xdr:colOff>
      <xdr:row>127</xdr:row>
      <xdr:rowOff>139212</xdr:rowOff>
    </xdr:from>
    <xdr:ext cx="914400" cy="302664"/>
    <xdr:pic>
      <xdr:nvPicPr>
        <xdr:cNvPr id="173" name="Kép 172">
          <a:extLst>
            <a:ext uri="{FF2B5EF4-FFF2-40B4-BE49-F238E27FC236}">
              <a16:creationId xmlns:a16="http://schemas.microsoft.com/office/drawing/2014/main" id="{791A2781-3BD9-4E01-913C-805D95FD7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269" y="185790987"/>
          <a:ext cx="914400" cy="302664"/>
        </a:xfrm>
        <a:prstGeom prst="rect">
          <a:avLst/>
        </a:prstGeom>
      </xdr:spPr>
    </xdr:pic>
    <xdr:clientData/>
  </xdr:oneCellAnchor>
  <xdr:oneCellAnchor>
    <xdr:from>
      <xdr:col>8</xdr:col>
      <xdr:colOff>1186962</xdr:colOff>
      <xdr:row>127</xdr:row>
      <xdr:rowOff>52076</xdr:rowOff>
    </xdr:from>
    <xdr:ext cx="914400" cy="308725"/>
    <xdr:pic>
      <xdr:nvPicPr>
        <xdr:cNvPr id="175" name="Kép 174">
          <a:extLst>
            <a:ext uri="{FF2B5EF4-FFF2-40B4-BE49-F238E27FC236}">
              <a16:creationId xmlns:a16="http://schemas.microsoft.com/office/drawing/2014/main" id="{667C941F-C0FF-43B1-A334-8D52E454C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0037" y="185703851"/>
          <a:ext cx="914400" cy="308725"/>
        </a:xfrm>
        <a:prstGeom prst="rect">
          <a:avLst/>
        </a:prstGeom>
      </xdr:spPr>
    </xdr:pic>
    <xdr:clientData/>
  </xdr:oneCellAnchor>
  <xdr:oneCellAnchor>
    <xdr:from>
      <xdr:col>8</xdr:col>
      <xdr:colOff>1062404</xdr:colOff>
      <xdr:row>125</xdr:row>
      <xdr:rowOff>264670</xdr:rowOff>
    </xdr:from>
    <xdr:ext cx="1003788" cy="237969"/>
    <xdr:pic>
      <xdr:nvPicPr>
        <xdr:cNvPr id="176" name="Kép 175">
          <a:extLst>
            <a:ext uri="{FF2B5EF4-FFF2-40B4-BE49-F238E27FC236}">
              <a16:creationId xmlns:a16="http://schemas.microsoft.com/office/drawing/2014/main" id="{2F2F3478-3F37-4845-A670-3470A4075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5479" y="185363995"/>
          <a:ext cx="1003788" cy="237969"/>
        </a:xfrm>
        <a:prstGeom prst="rect">
          <a:avLst/>
        </a:prstGeom>
      </xdr:spPr>
    </xdr:pic>
    <xdr:clientData/>
  </xdr:oneCellAnchor>
  <xdr:oneCellAnchor>
    <xdr:from>
      <xdr:col>8</xdr:col>
      <xdr:colOff>1555690</xdr:colOff>
      <xdr:row>128</xdr:row>
      <xdr:rowOff>209311</xdr:rowOff>
    </xdr:from>
    <xdr:ext cx="530270" cy="551289"/>
    <xdr:pic>
      <xdr:nvPicPr>
        <xdr:cNvPr id="177" name="Kép 176">
          <a:extLst>
            <a:ext uri="{FF2B5EF4-FFF2-40B4-BE49-F238E27FC236}">
              <a16:creationId xmlns:a16="http://schemas.microsoft.com/office/drawing/2014/main" id="{EBA160A8-598E-49EA-B0A8-4A1B0803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8765" y="186118261"/>
          <a:ext cx="530270" cy="551289"/>
        </a:xfrm>
        <a:prstGeom prst="rect">
          <a:avLst/>
        </a:prstGeom>
      </xdr:spPr>
    </xdr:pic>
    <xdr:clientData/>
  </xdr:oneCellAnchor>
  <xdr:oneCellAnchor>
    <xdr:from>
      <xdr:col>16</xdr:col>
      <xdr:colOff>974481</xdr:colOff>
      <xdr:row>125</xdr:row>
      <xdr:rowOff>241789</xdr:rowOff>
    </xdr:from>
    <xdr:ext cx="1077058" cy="305641"/>
    <xdr:pic>
      <xdr:nvPicPr>
        <xdr:cNvPr id="179" name="Kép 178">
          <a:extLst>
            <a:ext uri="{FF2B5EF4-FFF2-40B4-BE49-F238E27FC236}">
              <a16:creationId xmlns:a16="http://schemas.microsoft.com/office/drawing/2014/main" id="{9D457B09-422F-4873-B1BB-2359F24D3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1731" y="189694039"/>
          <a:ext cx="1077058" cy="305641"/>
        </a:xfrm>
        <a:prstGeom prst="rect">
          <a:avLst/>
        </a:prstGeom>
      </xdr:spPr>
    </xdr:pic>
    <xdr:clientData/>
  </xdr:oneCellAnchor>
  <xdr:oneCellAnchor>
    <xdr:from>
      <xdr:col>16</xdr:col>
      <xdr:colOff>1125682</xdr:colOff>
      <xdr:row>127</xdr:row>
      <xdr:rowOff>103909</xdr:rowOff>
    </xdr:from>
    <xdr:ext cx="914400" cy="301307"/>
    <xdr:pic>
      <xdr:nvPicPr>
        <xdr:cNvPr id="188" name="Kép 187">
          <a:extLst>
            <a:ext uri="{FF2B5EF4-FFF2-40B4-BE49-F238E27FC236}">
              <a16:creationId xmlns:a16="http://schemas.microsoft.com/office/drawing/2014/main" id="{B0EA44BF-79CB-45E7-9059-972C3B77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2932" y="190108609"/>
          <a:ext cx="914400" cy="301307"/>
        </a:xfrm>
        <a:prstGeom prst="rect">
          <a:avLst/>
        </a:prstGeom>
      </xdr:spPr>
    </xdr:pic>
    <xdr:clientData/>
  </xdr:oneCellAnchor>
  <xdr:twoCellAnchor editAs="oneCell">
    <xdr:from>
      <xdr:col>16</xdr:col>
      <xdr:colOff>1500376</xdr:colOff>
      <xdr:row>128</xdr:row>
      <xdr:rowOff>241996</xdr:rowOff>
    </xdr:from>
    <xdr:to>
      <xdr:col>16</xdr:col>
      <xdr:colOff>2030646</xdr:colOff>
      <xdr:row>131</xdr:row>
      <xdr:rowOff>120019</xdr:rowOff>
    </xdr:to>
    <xdr:pic>
      <xdr:nvPicPr>
        <xdr:cNvPr id="189" name="Kép 188">
          <a:extLst>
            <a:ext uri="{FF2B5EF4-FFF2-40B4-BE49-F238E27FC236}">
              <a16:creationId xmlns:a16="http://schemas.microsoft.com/office/drawing/2014/main" id="{305A557A-0600-4C54-B20B-2CCA9B6BB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626" y="190503871"/>
          <a:ext cx="530270" cy="554298"/>
        </a:xfrm>
        <a:prstGeom prst="rect">
          <a:avLst/>
        </a:prstGeom>
      </xdr:spPr>
    </xdr:pic>
    <xdr:clientData/>
  </xdr:twoCellAnchor>
  <xdr:oneCellAnchor>
    <xdr:from>
      <xdr:col>0</xdr:col>
      <xdr:colOff>1128346</xdr:colOff>
      <xdr:row>140</xdr:row>
      <xdr:rowOff>73270</xdr:rowOff>
    </xdr:from>
    <xdr:ext cx="914400" cy="301305"/>
    <xdr:pic>
      <xdr:nvPicPr>
        <xdr:cNvPr id="194" name="Kép 193">
          <a:extLst>
            <a:ext uri="{FF2B5EF4-FFF2-40B4-BE49-F238E27FC236}">
              <a16:creationId xmlns:a16="http://schemas.microsoft.com/office/drawing/2014/main" id="{85F603D5-4C01-4DDF-BE25-F786C54BE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1421" y="190077970"/>
          <a:ext cx="914400" cy="301305"/>
        </a:xfrm>
        <a:prstGeom prst="rect">
          <a:avLst/>
        </a:prstGeom>
      </xdr:spPr>
    </xdr:pic>
    <xdr:clientData/>
  </xdr:oneCellAnchor>
  <xdr:oneCellAnchor>
    <xdr:from>
      <xdr:col>0</xdr:col>
      <xdr:colOff>879231</xdr:colOff>
      <xdr:row>138</xdr:row>
      <xdr:rowOff>249116</xdr:rowOff>
    </xdr:from>
    <xdr:ext cx="1115815" cy="266548"/>
    <xdr:pic>
      <xdr:nvPicPr>
        <xdr:cNvPr id="195" name="Kép 194">
          <a:extLst>
            <a:ext uri="{FF2B5EF4-FFF2-40B4-BE49-F238E27FC236}">
              <a16:creationId xmlns:a16="http://schemas.microsoft.com/office/drawing/2014/main" id="{9AA29C74-610B-4C01-9FDA-D580D509E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306" y="189701366"/>
          <a:ext cx="1115815" cy="266548"/>
        </a:xfrm>
        <a:prstGeom prst="rect">
          <a:avLst/>
        </a:prstGeom>
      </xdr:spPr>
    </xdr:pic>
    <xdr:clientData/>
  </xdr:oneCellAnchor>
  <xdr:oneCellAnchor>
    <xdr:from>
      <xdr:col>0</xdr:col>
      <xdr:colOff>1102221</xdr:colOff>
      <xdr:row>155</xdr:row>
      <xdr:rowOff>102363</xdr:rowOff>
    </xdr:from>
    <xdr:ext cx="946640" cy="1255450"/>
    <xdr:pic>
      <xdr:nvPicPr>
        <xdr:cNvPr id="197" name="Kép 196">
          <a:extLst>
            <a:ext uri="{FF2B5EF4-FFF2-40B4-BE49-F238E27FC236}">
              <a16:creationId xmlns:a16="http://schemas.microsoft.com/office/drawing/2014/main" id="{39DF0952-C06E-4F33-87DC-F1ED5D9F3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221" y="42001780"/>
          <a:ext cx="946640" cy="1255450"/>
        </a:xfrm>
        <a:prstGeom prst="rect">
          <a:avLst/>
        </a:prstGeom>
      </xdr:spPr>
    </xdr:pic>
    <xdr:clientData/>
  </xdr:oneCellAnchor>
  <xdr:oneCellAnchor>
    <xdr:from>
      <xdr:col>0</xdr:col>
      <xdr:colOff>51289</xdr:colOff>
      <xdr:row>153</xdr:row>
      <xdr:rowOff>36634</xdr:rowOff>
    </xdr:from>
    <xdr:ext cx="914400" cy="301303"/>
    <xdr:pic>
      <xdr:nvPicPr>
        <xdr:cNvPr id="198" name="Kép 197">
          <a:extLst>
            <a:ext uri="{FF2B5EF4-FFF2-40B4-BE49-F238E27FC236}">
              <a16:creationId xmlns:a16="http://schemas.microsoft.com/office/drawing/2014/main" id="{10E98C08-D360-48F8-A0D6-5551B112F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4364" y="50423884"/>
          <a:ext cx="914400" cy="301303"/>
        </a:xfrm>
        <a:prstGeom prst="rect">
          <a:avLst/>
        </a:prstGeom>
      </xdr:spPr>
    </xdr:pic>
    <xdr:clientData/>
  </xdr:oneCellAnchor>
  <xdr:twoCellAnchor editAs="oneCell">
    <xdr:from>
      <xdr:col>0</xdr:col>
      <xdr:colOff>1637973</xdr:colOff>
      <xdr:row>152</xdr:row>
      <xdr:rowOff>286248</xdr:rowOff>
    </xdr:from>
    <xdr:to>
      <xdr:col>0</xdr:col>
      <xdr:colOff>2116536</xdr:colOff>
      <xdr:row>155</xdr:row>
      <xdr:rowOff>3286</xdr:rowOff>
    </xdr:to>
    <xdr:pic>
      <xdr:nvPicPr>
        <xdr:cNvPr id="202" name="Kép 201">
          <a:extLst>
            <a:ext uri="{FF2B5EF4-FFF2-40B4-BE49-F238E27FC236}">
              <a16:creationId xmlns:a16="http://schemas.microsoft.com/office/drawing/2014/main" id="{A2D2C4A8-7B5C-4CF7-AACD-0DF6CB7B9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048" y="50378223"/>
          <a:ext cx="478563" cy="555238"/>
        </a:xfrm>
        <a:prstGeom prst="rect">
          <a:avLst/>
        </a:prstGeom>
      </xdr:spPr>
    </xdr:pic>
    <xdr:clientData/>
  </xdr:twoCellAnchor>
  <xdr:twoCellAnchor editAs="oneCell">
    <xdr:from>
      <xdr:col>8</xdr:col>
      <xdr:colOff>1361360</xdr:colOff>
      <xdr:row>154</xdr:row>
      <xdr:rowOff>171401</xdr:rowOff>
    </xdr:from>
    <xdr:to>
      <xdr:col>8</xdr:col>
      <xdr:colOff>2050164</xdr:colOff>
      <xdr:row>158</xdr:row>
      <xdr:rowOff>4589</xdr:rowOff>
    </xdr:to>
    <xdr:pic>
      <xdr:nvPicPr>
        <xdr:cNvPr id="204" name="Kép 203">
          <a:extLst>
            <a:ext uri="{FF2B5EF4-FFF2-40B4-BE49-F238E27FC236}">
              <a16:creationId xmlns:a16="http://schemas.microsoft.com/office/drawing/2014/main" id="{8856FA79-0F39-4588-8A77-E6D8DCD4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61360" y="49129901"/>
          <a:ext cx="688804" cy="861888"/>
        </a:xfrm>
        <a:prstGeom prst="rect">
          <a:avLst/>
        </a:prstGeom>
      </xdr:spPr>
    </xdr:pic>
    <xdr:clientData/>
  </xdr:twoCellAnchor>
  <xdr:oneCellAnchor>
    <xdr:from>
      <xdr:col>16</xdr:col>
      <xdr:colOff>1063489</xdr:colOff>
      <xdr:row>154</xdr:row>
      <xdr:rowOff>127900</xdr:rowOff>
    </xdr:from>
    <xdr:ext cx="991117" cy="1096743"/>
    <xdr:pic>
      <xdr:nvPicPr>
        <xdr:cNvPr id="206" name="Kép 205">
          <a:extLst>
            <a:ext uri="{FF2B5EF4-FFF2-40B4-BE49-F238E27FC236}">
              <a16:creationId xmlns:a16="http://schemas.microsoft.com/office/drawing/2014/main" id="{540D8073-734B-4CB9-BCE8-35A8EB42C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7889" y="49086400"/>
          <a:ext cx="991117" cy="1096743"/>
        </a:xfrm>
        <a:prstGeom prst="rect">
          <a:avLst/>
        </a:prstGeom>
      </xdr:spPr>
    </xdr:pic>
    <xdr:clientData/>
  </xdr:oneCellAnchor>
  <xdr:oneCellAnchor>
    <xdr:from>
      <xdr:col>21</xdr:col>
      <xdr:colOff>241218</xdr:colOff>
      <xdr:row>164</xdr:row>
      <xdr:rowOff>182317</xdr:rowOff>
    </xdr:from>
    <xdr:ext cx="875453" cy="272553"/>
    <xdr:pic>
      <xdr:nvPicPr>
        <xdr:cNvPr id="207" name="Kép 206">
          <a:extLst>
            <a:ext uri="{FF2B5EF4-FFF2-40B4-BE49-F238E27FC236}">
              <a16:creationId xmlns:a16="http://schemas.microsoft.com/office/drawing/2014/main" id="{83A0600D-2205-4BF1-A1EE-95383EB12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7468" y="45076817"/>
          <a:ext cx="875453" cy="272553"/>
        </a:xfrm>
        <a:prstGeom prst="rect">
          <a:avLst/>
        </a:prstGeom>
      </xdr:spPr>
    </xdr:pic>
    <xdr:clientData/>
  </xdr:oneCellAnchor>
  <xdr:oneCellAnchor>
    <xdr:from>
      <xdr:col>13</xdr:col>
      <xdr:colOff>229259</xdr:colOff>
      <xdr:row>180</xdr:row>
      <xdr:rowOff>74066</xdr:rowOff>
    </xdr:from>
    <xdr:ext cx="875445" cy="269361"/>
    <xdr:pic>
      <xdr:nvPicPr>
        <xdr:cNvPr id="212" name="Kép 211">
          <a:extLst>
            <a:ext uri="{FF2B5EF4-FFF2-40B4-BE49-F238E27FC236}">
              <a16:creationId xmlns:a16="http://schemas.microsoft.com/office/drawing/2014/main" id="{BDD1BAC2-2BA7-48D5-9C78-36A6830D2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9509" y="49551149"/>
          <a:ext cx="875445" cy="269361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581025</xdr:rowOff>
    </xdr:from>
    <xdr:ext cx="514350" cy="0"/>
    <xdr:pic>
      <xdr:nvPicPr>
        <xdr:cNvPr id="239" name="Kép 10">
          <a:extLst>
            <a:ext uri="{FF2B5EF4-FFF2-40B4-BE49-F238E27FC236}">
              <a16:creationId xmlns:a16="http://schemas.microsoft.com/office/drawing/2014/main" id="{7A99DF5C-B275-45E0-8AF3-05CF0C8A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13642775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0</xdr:col>
      <xdr:colOff>95250</xdr:colOff>
      <xdr:row>208</xdr:row>
      <xdr:rowOff>581025</xdr:rowOff>
    </xdr:from>
    <xdr:ext cx="514350" cy="0"/>
    <xdr:pic>
      <xdr:nvPicPr>
        <xdr:cNvPr id="240" name="Kép 10">
          <a:extLst>
            <a:ext uri="{FF2B5EF4-FFF2-40B4-BE49-F238E27FC236}">
              <a16:creationId xmlns:a16="http://schemas.microsoft.com/office/drawing/2014/main" id="{87DC8B71-099F-439A-96AD-5749EFC3A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13642775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0</xdr:col>
      <xdr:colOff>1280733</xdr:colOff>
      <xdr:row>200</xdr:row>
      <xdr:rowOff>122302</xdr:rowOff>
    </xdr:from>
    <xdr:ext cx="774346" cy="1284199"/>
    <xdr:pic>
      <xdr:nvPicPr>
        <xdr:cNvPr id="242" name="Kép 241">
          <a:extLst>
            <a:ext uri="{FF2B5EF4-FFF2-40B4-BE49-F238E27FC236}">
              <a16:creationId xmlns:a16="http://schemas.microsoft.com/office/drawing/2014/main" id="{3271DA79-4995-4622-B27E-2B566E8C90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2" t="2344" r="8594" b="4427"/>
        <a:stretch/>
      </xdr:blipFill>
      <xdr:spPr>
        <a:xfrm>
          <a:off x="6005133" y="111602902"/>
          <a:ext cx="774346" cy="1284199"/>
        </a:xfrm>
        <a:prstGeom prst="rect">
          <a:avLst/>
        </a:prstGeom>
      </xdr:spPr>
    </xdr:pic>
    <xdr:clientData/>
  </xdr:oneCellAnchor>
  <xdr:oneCellAnchor>
    <xdr:from>
      <xdr:col>0</xdr:col>
      <xdr:colOff>124830</xdr:colOff>
      <xdr:row>200</xdr:row>
      <xdr:rowOff>43779</xdr:rowOff>
    </xdr:from>
    <xdr:ext cx="914400" cy="300984"/>
    <xdr:pic>
      <xdr:nvPicPr>
        <xdr:cNvPr id="243" name="Kép 242">
          <a:extLst>
            <a:ext uri="{FF2B5EF4-FFF2-40B4-BE49-F238E27FC236}">
              <a16:creationId xmlns:a16="http://schemas.microsoft.com/office/drawing/2014/main" id="{FF84B276-D426-463D-B578-EB984295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230" y="111524379"/>
          <a:ext cx="914400" cy="300984"/>
        </a:xfrm>
        <a:prstGeom prst="rect">
          <a:avLst/>
        </a:prstGeom>
      </xdr:spPr>
    </xdr:pic>
    <xdr:clientData/>
  </xdr:oneCellAnchor>
  <xdr:oneCellAnchor>
    <xdr:from>
      <xdr:col>8</xdr:col>
      <xdr:colOff>95250</xdr:colOff>
      <xdr:row>208</xdr:row>
      <xdr:rowOff>581025</xdr:rowOff>
    </xdr:from>
    <xdr:ext cx="514350" cy="0"/>
    <xdr:pic>
      <xdr:nvPicPr>
        <xdr:cNvPr id="249" name="Kép 10">
          <a:extLst>
            <a:ext uri="{FF2B5EF4-FFF2-40B4-BE49-F238E27FC236}">
              <a16:creationId xmlns:a16="http://schemas.microsoft.com/office/drawing/2014/main" id="{0EDD2110-5869-46EB-8431-68043DFF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13642775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8</xdr:col>
      <xdr:colOff>95250</xdr:colOff>
      <xdr:row>208</xdr:row>
      <xdr:rowOff>581025</xdr:rowOff>
    </xdr:from>
    <xdr:ext cx="514350" cy="0"/>
    <xdr:pic>
      <xdr:nvPicPr>
        <xdr:cNvPr id="250" name="Kép 10">
          <a:extLst>
            <a:ext uri="{FF2B5EF4-FFF2-40B4-BE49-F238E27FC236}">
              <a16:creationId xmlns:a16="http://schemas.microsoft.com/office/drawing/2014/main" id="{B1ED8BDC-D0E9-4E4A-858C-5E9DBAB98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13642775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8</xdr:col>
      <xdr:colOff>1432570</xdr:colOff>
      <xdr:row>200</xdr:row>
      <xdr:rowOff>53118</xdr:rowOff>
    </xdr:from>
    <xdr:ext cx="579307" cy="994899"/>
    <xdr:pic>
      <xdr:nvPicPr>
        <xdr:cNvPr id="252" name="Kép 251">
          <a:extLst>
            <a:ext uri="{FF2B5EF4-FFF2-40B4-BE49-F238E27FC236}">
              <a16:creationId xmlns:a16="http://schemas.microsoft.com/office/drawing/2014/main" id="{CA9B9561-8AB9-40F8-AD98-06EF19C890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7" t="10823" r="10068" b="4762"/>
        <a:stretch/>
      </xdr:blipFill>
      <xdr:spPr>
        <a:xfrm>
          <a:off x="11084570" y="55075868"/>
          <a:ext cx="579307" cy="994899"/>
        </a:xfrm>
        <a:prstGeom prst="rect">
          <a:avLst/>
        </a:prstGeom>
      </xdr:spPr>
    </xdr:pic>
    <xdr:clientData/>
  </xdr:oneCellAnchor>
  <xdr:oneCellAnchor>
    <xdr:from>
      <xdr:col>8</xdr:col>
      <xdr:colOff>73952</xdr:colOff>
      <xdr:row>200</xdr:row>
      <xdr:rowOff>28399</xdr:rowOff>
    </xdr:from>
    <xdr:ext cx="914400" cy="294162"/>
    <xdr:pic>
      <xdr:nvPicPr>
        <xdr:cNvPr id="253" name="Kép 252">
          <a:extLst>
            <a:ext uri="{FF2B5EF4-FFF2-40B4-BE49-F238E27FC236}">
              <a16:creationId xmlns:a16="http://schemas.microsoft.com/office/drawing/2014/main" id="{63A12DAE-8FB0-4CB1-9FD0-EC0C276CB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2752" y="111508999"/>
          <a:ext cx="914400" cy="294162"/>
        </a:xfrm>
        <a:prstGeom prst="rect">
          <a:avLst/>
        </a:prstGeom>
      </xdr:spPr>
    </xdr:pic>
    <xdr:clientData/>
  </xdr:oneCellAnchor>
  <xdr:oneCellAnchor>
    <xdr:from>
      <xdr:col>8</xdr:col>
      <xdr:colOff>95250</xdr:colOff>
      <xdr:row>210</xdr:row>
      <xdr:rowOff>0</xdr:rowOff>
    </xdr:from>
    <xdr:ext cx="514350" cy="0"/>
    <xdr:pic>
      <xdr:nvPicPr>
        <xdr:cNvPr id="257" name="Kép 10">
          <a:extLst>
            <a:ext uri="{FF2B5EF4-FFF2-40B4-BE49-F238E27FC236}">
              <a16:creationId xmlns:a16="http://schemas.microsoft.com/office/drawing/2014/main" id="{29F8B67C-49D0-4CB1-9CDC-BB009EC00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0" y="52789667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8</xdr:col>
      <xdr:colOff>95250</xdr:colOff>
      <xdr:row>210</xdr:row>
      <xdr:rowOff>0</xdr:rowOff>
    </xdr:from>
    <xdr:ext cx="514350" cy="0"/>
    <xdr:pic>
      <xdr:nvPicPr>
        <xdr:cNvPr id="258" name="Kép 10">
          <a:extLst>
            <a:ext uri="{FF2B5EF4-FFF2-40B4-BE49-F238E27FC236}">
              <a16:creationId xmlns:a16="http://schemas.microsoft.com/office/drawing/2014/main" id="{BE9FDAF5-1A95-4246-B40A-D45ABD7B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0" y="52789667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16</xdr:col>
      <xdr:colOff>95250</xdr:colOff>
      <xdr:row>210</xdr:row>
      <xdr:rowOff>0</xdr:rowOff>
    </xdr:from>
    <xdr:ext cx="514350" cy="0"/>
    <xdr:pic>
      <xdr:nvPicPr>
        <xdr:cNvPr id="262" name="Kép 10">
          <a:extLst>
            <a:ext uri="{FF2B5EF4-FFF2-40B4-BE49-F238E27FC236}">
              <a16:creationId xmlns:a16="http://schemas.microsoft.com/office/drawing/2014/main" id="{2CFE30D7-2830-4353-AE7C-DBAB85B76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7250" y="52789667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16</xdr:col>
      <xdr:colOff>95250</xdr:colOff>
      <xdr:row>210</xdr:row>
      <xdr:rowOff>0</xdr:rowOff>
    </xdr:from>
    <xdr:ext cx="514350" cy="0"/>
    <xdr:pic>
      <xdr:nvPicPr>
        <xdr:cNvPr id="263" name="Kép 10">
          <a:extLst>
            <a:ext uri="{FF2B5EF4-FFF2-40B4-BE49-F238E27FC236}">
              <a16:creationId xmlns:a16="http://schemas.microsoft.com/office/drawing/2014/main" id="{76F16ECB-CD92-449F-82F0-224FE7688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7250" y="52789667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0</xdr:col>
      <xdr:colOff>95250</xdr:colOff>
      <xdr:row>210</xdr:row>
      <xdr:rowOff>0</xdr:rowOff>
    </xdr:from>
    <xdr:ext cx="514350" cy="0"/>
    <xdr:pic>
      <xdr:nvPicPr>
        <xdr:cNvPr id="269" name="Kép 10">
          <a:extLst>
            <a:ext uri="{FF2B5EF4-FFF2-40B4-BE49-F238E27FC236}">
              <a16:creationId xmlns:a16="http://schemas.microsoft.com/office/drawing/2014/main" id="{1840C3C2-5C12-44EF-AAB0-A36F70B2C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0" y="113642775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0</xdr:col>
      <xdr:colOff>95250</xdr:colOff>
      <xdr:row>210</xdr:row>
      <xdr:rowOff>0</xdr:rowOff>
    </xdr:from>
    <xdr:ext cx="514350" cy="0"/>
    <xdr:pic>
      <xdr:nvPicPr>
        <xdr:cNvPr id="270" name="Kép 10">
          <a:extLst>
            <a:ext uri="{FF2B5EF4-FFF2-40B4-BE49-F238E27FC236}">
              <a16:creationId xmlns:a16="http://schemas.microsoft.com/office/drawing/2014/main" id="{DC85B219-FFB0-4F55-9061-32B4682B3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0" y="113642775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16</xdr:col>
      <xdr:colOff>95250</xdr:colOff>
      <xdr:row>208</xdr:row>
      <xdr:rowOff>581025</xdr:rowOff>
    </xdr:from>
    <xdr:ext cx="514350" cy="0"/>
    <xdr:pic>
      <xdr:nvPicPr>
        <xdr:cNvPr id="305" name="Kép 10">
          <a:extLst>
            <a:ext uri="{FF2B5EF4-FFF2-40B4-BE49-F238E27FC236}">
              <a16:creationId xmlns:a16="http://schemas.microsoft.com/office/drawing/2014/main" id="{BDE50C0C-C17C-4F09-B314-97D98E45D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0" y="56970083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16</xdr:col>
      <xdr:colOff>95250</xdr:colOff>
      <xdr:row>208</xdr:row>
      <xdr:rowOff>581025</xdr:rowOff>
    </xdr:from>
    <xdr:ext cx="514350" cy="0"/>
    <xdr:pic>
      <xdr:nvPicPr>
        <xdr:cNvPr id="306" name="Kép 10">
          <a:extLst>
            <a:ext uri="{FF2B5EF4-FFF2-40B4-BE49-F238E27FC236}">
              <a16:creationId xmlns:a16="http://schemas.microsoft.com/office/drawing/2014/main" id="{4E864108-58A2-48BC-A84E-7D4FE466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0" y="56970083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16</xdr:col>
      <xdr:colOff>95250</xdr:colOff>
      <xdr:row>211</xdr:row>
      <xdr:rowOff>0</xdr:rowOff>
    </xdr:from>
    <xdr:ext cx="514350" cy="0"/>
    <xdr:pic>
      <xdr:nvPicPr>
        <xdr:cNvPr id="307" name="Kép 10">
          <a:extLst>
            <a:ext uri="{FF2B5EF4-FFF2-40B4-BE49-F238E27FC236}">
              <a16:creationId xmlns:a16="http://schemas.microsoft.com/office/drawing/2014/main" id="{1DF53028-D163-4287-B205-0251BE1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7250" y="56970083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16</xdr:col>
      <xdr:colOff>95250</xdr:colOff>
      <xdr:row>211</xdr:row>
      <xdr:rowOff>0</xdr:rowOff>
    </xdr:from>
    <xdr:ext cx="514350" cy="0"/>
    <xdr:pic>
      <xdr:nvPicPr>
        <xdr:cNvPr id="308" name="Kép 10">
          <a:extLst>
            <a:ext uri="{FF2B5EF4-FFF2-40B4-BE49-F238E27FC236}">
              <a16:creationId xmlns:a16="http://schemas.microsoft.com/office/drawing/2014/main" id="{DEFDE646-23C6-4436-A205-A114307AD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7250" y="56970083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0</xdr:col>
      <xdr:colOff>95250</xdr:colOff>
      <xdr:row>211</xdr:row>
      <xdr:rowOff>0</xdr:rowOff>
    </xdr:from>
    <xdr:ext cx="514350" cy="0"/>
    <xdr:pic>
      <xdr:nvPicPr>
        <xdr:cNvPr id="311" name="Kép 10">
          <a:extLst>
            <a:ext uri="{FF2B5EF4-FFF2-40B4-BE49-F238E27FC236}">
              <a16:creationId xmlns:a16="http://schemas.microsoft.com/office/drawing/2014/main" id="{0AF36AB4-9F34-4E14-ADC7-4C289F666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6970083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0</xdr:col>
      <xdr:colOff>95250</xdr:colOff>
      <xdr:row>211</xdr:row>
      <xdr:rowOff>0</xdr:rowOff>
    </xdr:from>
    <xdr:ext cx="514350" cy="0"/>
    <xdr:pic>
      <xdr:nvPicPr>
        <xdr:cNvPr id="312" name="Kép 10">
          <a:extLst>
            <a:ext uri="{FF2B5EF4-FFF2-40B4-BE49-F238E27FC236}">
              <a16:creationId xmlns:a16="http://schemas.microsoft.com/office/drawing/2014/main" id="{19454064-85C8-48BE-BC64-993EB7D26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6970083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16</xdr:col>
      <xdr:colOff>183931</xdr:colOff>
      <xdr:row>200</xdr:row>
      <xdr:rowOff>60279</xdr:rowOff>
    </xdr:from>
    <xdr:ext cx="914400" cy="299374"/>
    <xdr:pic>
      <xdr:nvPicPr>
        <xdr:cNvPr id="330" name="Kép 329">
          <a:extLst>
            <a:ext uri="{FF2B5EF4-FFF2-40B4-BE49-F238E27FC236}">
              <a16:creationId xmlns:a16="http://schemas.microsoft.com/office/drawing/2014/main" id="{A932151B-FC74-4636-AF02-EF3F8BDC8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7131" y="115865229"/>
          <a:ext cx="914400" cy="299374"/>
        </a:xfrm>
        <a:prstGeom prst="rect">
          <a:avLst/>
        </a:prstGeom>
      </xdr:spPr>
    </xdr:pic>
    <xdr:clientData/>
  </xdr:oneCellAnchor>
  <xdr:oneCellAnchor>
    <xdr:from>
      <xdr:col>16</xdr:col>
      <xdr:colOff>1518699</xdr:colOff>
      <xdr:row>200</xdr:row>
      <xdr:rowOff>23853</xdr:rowOff>
    </xdr:from>
    <xdr:ext cx="609600" cy="607722"/>
    <xdr:pic>
      <xdr:nvPicPr>
        <xdr:cNvPr id="332" name="Kép 331">
          <a:extLst>
            <a:ext uri="{FF2B5EF4-FFF2-40B4-BE49-F238E27FC236}">
              <a16:creationId xmlns:a16="http://schemas.microsoft.com/office/drawing/2014/main" id="{52D3C5B2-E0D3-48CD-9F6D-BB514A8CE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899" y="115828803"/>
          <a:ext cx="609600" cy="607722"/>
        </a:xfrm>
        <a:prstGeom prst="rect">
          <a:avLst/>
        </a:prstGeom>
      </xdr:spPr>
    </xdr:pic>
    <xdr:clientData/>
  </xdr:oneCellAnchor>
  <xdr:twoCellAnchor>
    <xdr:from>
      <xdr:col>16</xdr:col>
      <xdr:colOff>95250</xdr:colOff>
      <xdr:row>193</xdr:row>
      <xdr:rowOff>581025</xdr:rowOff>
    </xdr:from>
    <xdr:to>
      <xdr:col>16</xdr:col>
      <xdr:colOff>609600</xdr:colOff>
      <xdr:row>193</xdr:row>
      <xdr:rowOff>581025</xdr:rowOff>
    </xdr:to>
    <xdr:pic>
      <xdr:nvPicPr>
        <xdr:cNvPr id="139" name="Kép 10">
          <a:extLst>
            <a:ext uri="{FF2B5EF4-FFF2-40B4-BE49-F238E27FC236}">
              <a16:creationId xmlns:a16="http://schemas.microsoft.com/office/drawing/2014/main" id="{D477A76B-1D53-450D-9E95-C9F77155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7250" y="48364775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16</xdr:col>
      <xdr:colOff>95250</xdr:colOff>
      <xdr:row>193</xdr:row>
      <xdr:rowOff>581025</xdr:rowOff>
    </xdr:from>
    <xdr:to>
      <xdr:col>16</xdr:col>
      <xdr:colOff>609600</xdr:colOff>
      <xdr:row>193</xdr:row>
      <xdr:rowOff>581025</xdr:rowOff>
    </xdr:to>
    <xdr:pic>
      <xdr:nvPicPr>
        <xdr:cNvPr id="140" name="Kép 10">
          <a:extLst>
            <a:ext uri="{FF2B5EF4-FFF2-40B4-BE49-F238E27FC236}">
              <a16:creationId xmlns:a16="http://schemas.microsoft.com/office/drawing/2014/main" id="{D1E0692B-B43B-47FC-9F13-D77698FDF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7250" y="48364775"/>
          <a:ext cx="514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148166</xdr:colOff>
      <xdr:row>4</xdr:row>
      <xdr:rowOff>10583</xdr:rowOff>
    </xdr:from>
    <xdr:to>
      <xdr:col>16</xdr:col>
      <xdr:colOff>1995785</xdr:colOff>
      <xdr:row>13</xdr:row>
      <xdr:rowOff>113881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4F7D45B3-7E9C-45F2-935D-C701347EA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800166" y="1841500"/>
          <a:ext cx="1847619" cy="3352381"/>
        </a:xfrm>
        <a:prstGeom prst="rect">
          <a:avLst/>
        </a:prstGeom>
      </xdr:spPr>
    </xdr:pic>
    <xdr:clientData/>
  </xdr:twoCellAnchor>
  <xdr:twoCellAnchor editAs="oneCell">
    <xdr:from>
      <xdr:col>8</xdr:col>
      <xdr:colOff>52916</xdr:colOff>
      <xdr:row>31</xdr:row>
      <xdr:rowOff>52916</xdr:rowOff>
    </xdr:from>
    <xdr:to>
      <xdr:col>8</xdr:col>
      <xdr:colOff>2033868</xdr:colOff>
      <xdr:row>39</xdr:row>
      <xdr:rowOff>114976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3B7BE0D1-2198-4BE0-AEA9-0F03ECEDE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878916" y="10816166"/>
          <a:ext cx="1980952" cy="3057143"/>
        </a:xfrm>
        <a:prstGeom prst="rect">
          <a:avLst/>
        </a:prstGeom>
      </xdr:spPr>
    </xdr:pic>
    <xdr:clientData/>
  </xdr:twoCellAnchor>
  <xdr:twoCellAnchor editAs="oneCell">
    <xdr:from>
      <xdr:col>16</xdr:col>
      <xdr:colOff>84667</xdr:colOff>
      <xdr:row>30</xdr:row>
      <xdr:rowOff>148166</xdr:rowOff>
    </xdr:from>
    <xdr:to>
      <xdr:col>16</xdr:col>
      <xdr:colOff>2065619</xdr:colOff>
      <xdr:row>39</xdr:row>
      <xdr:rowOff>165750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4DE98EDC-737B-4402-993E-011EA8390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4667" y="14996583"/>
          <a:ext cx="1980952" cy="3266667"/>
        </a:xfrm>
        <a:prstGeom prst="rect">
          <a:avLst/>
        </a:prstGeom>
      </xdr:spPr>
    </xdr:pic>
    <xdr:clientData/>
  </xdr:twoCellAnchor>
  <xdr:oneCellAnchor>
    <xdr:from>
      <xdr:col>0</xdr:col>
      <xdr:colOff>116417</xdr:colOff>
      <xdr:row>43</xdr:row>
      <xdr:rowOff>148167</xdr:rowOff>
    </xdr:from>
    <xdr:ext cx="1946735" cy="3112190"/>
    <xdr:pic>
      <xdr:nvPicPr>
        <xdr:cNvPr id="162" name="Kép 161">
          <a:extLst>
            <a:ext uri="{FF2B5EF4-FFF2-40B4-BE49-F238E27FC236}">
              <a16:creationId xmlns:a16="http://schemas.microsoft.com/office/drawing/2014/main" id="{6A784161-EDB2-4BDC-BA1C-FD8197C87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2417" y="14996584"/>
          <a:ext cx="1946735" cy="3112190"/>
        </a:xfrm>
        <a:prstGeom prst="rect">
          <a:avLst/>
        </a:prstGeom>
      </xdr:spPr>
    </xdr:pic>
    <xdr:clientData fLocksWithSheet="0"/>
  </xdr:oneCellAnchor>
  <xdr:twoCellAnchor editAs="oneCell">
    <xdr:from>
      <xdr:col>0</xdr:col>
      <xdr:colOff>0</xdr:colOff>
      <xdr:row>84</xdr:row>
      <xdr:rowOff>201083</xdr:rowOff>
    </xdr:from>
    <xdr:to>
      <xdr:col>0</xdr:col>
      <xdr:colOff>2028571</xdr:colOff>
      <xdr:row>93</xdr:row>
      <xdr:rowOff>96454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09239AF8-B1B5-41E1-BBF3-0D7C3906B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9928416"/>
          <a:ext cx="2028571" cy="3057143"/>
        </a:xfrm>
        <a:prstGeom prst="rect">
          <a:avLst/>
        </a:prstGeom>
      </xdr:spPr>
    </xdr:pic>
    <xdr:clientData/>
  </xdr:twoCellAnchor>
  <xdr:twoCellAnchor editAs="oneCell">
    <xdr:from>
      <xdr:col>8</xdr:col>
      <xdr:colOff>116416</xdr:colOff>
      <xdr:row>98</xdr:row>
      <xdr:rowOff>84666</xdr:rowOff>
    </xdr:from>
    <xdr:to>
      <xdr:col>8</xdr:col>
      <xdr:colOff>2087845</xdr:colOff>
      <xdr:row>108</xdr:row>
      <xdr:rowOff>1640086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7165B910-217D-46B6-81CA-DB96D5EB8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942416" y="23897166"/>
          <a:ext cx="1971429" cy="3419048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179</xdr:row>
      <xdr:rowOff>0</xdr:rowOff>
    </xdr:from>
    <xdr:to>
      <xdr:col>26</xdr:col>
      <xdr:colOff>9524</xdr:colOff>
      <xdr:row>179</xdr:row>
      <xdr:rowOff>9524</xdr:rowOff>
    </xdr:to>
    <xdr:pic>
      <xdr:nvPicPr>
        <xdr:cNvPr id="224" name="Kép 223">
          <a:extLst>
            <a:ext uri="{FF2B5EF4-FFF2-40B4-BE49-F238E27FC236}">
              <a16:creationId xmlns:a16="http://schemas.microsoft.com/office/drawing/2014/main" id="{E9E07553-BBD6-4BE6-B69F-27F3F3A90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705667" y="47783750"/>
          <a:ext cx="9524" cy="9524"/>
        </a:xfrm>
        <a:prstGeom prst="rect">
          <a:avLst/>
        </a:prstGeom>
      </xdr:spPr>
    </xdr:pic>
    <xdr:clientData/>
  </xdr:twoCellAnchor>
  <xdr:twoCellAnchor editAs="oneCell">
    <xdr:from>
      <xdr:col>16</xdr:col>
      <xdr:colOff>74083</xdr:colOff>
      <xdr:row>202</xdr:row>
      <xdr:rowOff>148167</xdr:rowOff>
    </xdr:from>
    <xdr:to>
      <xdr:col>16</xdr:col>
      <xdr:colOff>2026464</xdr:colOff>
      <xdr:row>209</xdr:row>
      <xdr:rowOff>1681334</xdr:rowOff>
    </xdr:to>
    <xdr:pic>
      <xdr:nvPicPr>
        <xdr:cNvPr id="244" name="Kép 243">
          <a:extLst>
            <a:ext uri="{FF2B5EF4-FFF2-40B4-BE49-F238E27FC236}">
              <a16:creationId xmlns:a16="http://schemas.microsoft.com/office/drawing/2014/main" id="{D5273F73-091E-452A-AB18-3FACF3742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900083" y="64060917"/>
          <a:ext cx="1952381" cy="28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148166</xdr:colOff>
      <xdr:row>19</xdr:row>
      <xdr:rowOff>95251</xdr:rowOff>
    </xdr:from>
    <xdr:to>
      <xdr:col>8</xdr:col>
      <xdr:colOff>2014833</xdr:colOff>
      <xdr:row>25</xdr:row>
      <xdr:rowOff>1657025</xdr:rowOff>
    </xdr:to>
    <xdr:pic>
      <xdr:nvPicPr>
        <xdr:cNvPr id="246" name="Kép 245">
          <a:extLst>
            <a:ext uri="{FF2B5EF4-FFF2-40B4-BE49-F238E27FC236}">
              <a16:creationId xmlns:a16="http://schemas.microsoft.com/office/drawing/2014/main" id="{4FE6E6F2-758A-483D-BD06-8AEFA7370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974166" y="6773334"/>
          <a:ext cx="1866667" cy="2609524"/>
        </a:xfrm>
        <a:prstGeom prst="rect">
          <a:avLst/>
        </a:prstGeom>
      </xdr:spPr>
    </xdr:pic>
    <xdr:clientData/>
  </xdr:twoCellAnchor>
  <xdr:oneCellAnchor>
    <xdr:from>
      <xdr:col>16</xdr:col>
      <xdr:colOff>1143001</xdr:colOff>
      <xdr:row>3</xdr:row>
      <xdr:rowOff>136071</xdr:rowOff>
    </xdr:from>
    <xdr:ext cx="914400" cy="299374"/>
    <xdr:pic>
      <xdr:nvPicPr>
        <xdr:cNvPr id="2" name="Kép 1">
          <a:extLst>
            <a:ext uri="{FF2B5EF4-FFF2-40B4-BE49-F238E27FC236}">
              <a16:creationId xmlns:a16="http://schemas.microsoft.com/office/drawing/2014/main" id="{AD021E73-78E9-4F17-AD49-5AF7AC4F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6144" y="1714500"/>
          <a:ext cx="914400" cy="299374"/>
        </a:xfrm>
        <a:prstGeom prst="rect">
          <a:avLst/>
        </a:prstGeom>
      </xdr:spPr>
    </xdr:pic>
    <xdr:clientData/>
  </xdr:oneCellAnchor>
  <xdr:twoCellAnchor editAs="oneCell">
    <xdr:from>
      <xdr:col>13</xdr:col>
      <xdr:colOff>190498</xdr:colOff>
      <xdr:row>25</xdr:row>
      <xdr:rowOff>1690688</xdr:rowOff>
    </xdr:from>
    <xdr:to>
      <xdr:col>14</xdr:col>
      <xdr:colOff>462308</xdr:colOff>
      <xdr:row>26</xdr:row>
      <xdr:rowOff>280286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CA7A40D6-CD2E-440A-A518-F35D6067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2998" y="30246638"/>
          <a:ext cx="881410" cy="285048"/>
        </a:xfrm>
        <a:prstGeom prst="rect">
          <a:avLst/>
        </a:prstGeom>
      </xdr:spPr>
    </xdr:pic>
    <xdr:clientData/>
  </xdr:twoCellAnchor>
  <xdr:oneCellAnchor>
    <xdr:from>
      <xdr:col>8</xdr:col>
      <xdr:colOff>1088572</xdr:colOff>
      <xdr:row>16</xdr:row>
      <xdr:rowOff>244929</xdr:rowOff>
    </xdr:from>
    <xdr:ext cx="914400" cy="299374"/>
    <xdr:pic>
      <xdr:nvPicPr>
        <xdr:cNvPr id="4" name="Kép 3">
          <a:extLst>
            <a:ext uri="{FF2B5EF4-FFF2-40B4-BE49-F238E27FC236}">
              <a16:creationId xmlns:a16="http://schemas.microsoft.com/office/drawing/2014/main" id="{04C05EB2-8E23-4AEE-BCA0-130D52F71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143" y="6218465"/>
          <a:ext cx="914400" cy="299374"/>
        </a:xfrm>
        <a:prstGeom prst="rect">
          <a:avLst/>
        </a:prstGeom>
      </xdr:spPr>
    </xdr:pic>
    <xdr:clientData/>
  </xdr:oneCellAnchor>
  <xdr:oneCellAnchor>
    <xdr:from>
      <xdr:col>0</xdr:col>
      <xdr:colOff>81643</xdr:colOff>
      <xdr:row>15</xdr:row>
      <xdr:rowOff>272142</xdr:rowOff>
    </xdr:from>
    <xdr:ext cx="914400" cy="299374"/>
    <xdr:pic>
      <xdr:nvPicPr>
        <xdr:cNvPr id="9" name="Kép 8">
          <a:extLst>
            <a:ext uri="{FF2B5EF4-FFF2-40B4-BE49-F238E27FC236}">
              <a16:creationId xmlns:a16="http://schemas.microsoft.com/office/drawing/2014/main" id="{40D83550-5E35-415A-9EA3-3E5CEDD7C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5905499"/>
          <a:ext cx="914400" cy="299374"/>
        </a:xfrm>
        <a:prstGeom prst="rect">
          <a:avLst/>
        </a:prstGeom>
      </xdr:spPr>
    </xdr:pic>
    <xdr:clientData/>
  </xdr:oneCellAnchor>
  <xdr:twoCellAnchor editAs="oneCell">
    <xdr:from>
      <xdr:col>21</xdr:col>
      <xdr:colOff>190498</xdr:colOff>
      <xdr:row>25</xdr:row>
      <xdr:rowOff>1690688</xdr:rowOff>
    </xdr:from>
    <xdr:to>
      <xdr:col>22</xdr:col>
      <xdr:colOff>462308</xdr:colOff>
      <xdr:row>26</xdr:row>
      <xdr:rowOff>280286</xdr:rowOff>
    </xdr:to>
    <xdr:pic>
      <xdr:nvPicPr>
        <xdr:cNvPr id="30" name="Kép 29">
          <a:extLst>
            <a:ext uri="{FF2B5EF4-FFF2-40B4-BE49-F238E27FC236}">
              <a16:creationId xmlns:a16="http://schemas.microsoft.com/office/drawing/2014/main" id="{1DDCC908-D607-4A64-8C93-AF9DA8BB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2998" y="30246638"/>
          <a:ext cx="881410" cy="285048"/>
        </a:xfrm>
        <a:prstGeom prst="rect">
          <a:avLst/>
        </a:prstGeom>
      </xdr:spPr>
    </xdr:pic>
    <xdr:clientData/>
  </xdr:twoCellAnchor>
  <xdr:oneCellAnchor>
    <xdr:from>
      <xdr:col>5</xdr:col>
      <xdr:colOff>128382</xdr:colOff>
      <xdr:row>38</xdr:row>
      <xdr:rowOff>1654157</xdr:rowOff>
    </xdr:from>
    <xdr:ext cx="872568" cy="268457"/>
    <xdr:pic>
      <xdr:nvPicPr>
        <xdr:cNvPr id="31" name="Kép 30">
          <a:extLst>
            <a:ext uri="{FF2B5EF4-FFF2-40B4-BE49-F238E27FC236}">
              <a16:creationId xmlns:a16="http://schemas.microsoft.com/office/drawing/2014/main" id="{6BF594C8-C088-4AC8-A1F9-0272C7603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0882" y="53489207"/>
          <a:ext cx="872568" cy="268457"/>
        </a:xfrm>
        <a:prstGeom prst="rect">
          <a:avLst/>
        </a:prstGeom>
      </xdr:spPr>
    </xdr:pic>
    <xdr:clientData/>
  </xdr:oneCellAnchor>
  <xdr:oneCellAnchor>
    <xdr:from>
      <xdr:col>13</xdr:col>
      <xdr:colOff>192039</xdr:colOff>
      <xdr:row>38</xdr:row>
      <xdr:rowOff>1668592</xdr:rowOff>
    </xdr:from>
    <xdr:ext cx="872557" cy="276744"/>
    <xdr:pic>
      <xdr:nvPicPr>
        <xdr:cNvPr id="32" name="Kép 31">
          <a:extLst>
            <a:ext uri="{FF2B5EF4-FFF2-40B4-BE49-F238E27FC236}">
              <a16:creationId xmlns:a16="http://schemas.microsoft.com/office/drawing/2014/main" id="{CDE38E41-1699-4C99-8217-9D8AFB54F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4814" y="53503642"/>
          <a:ext cx="872557" cy="276744"/>
        </a:xfrm>
        <a:prstGeom prst="rect">
          <a:avLst/>
        </a:prstGeom>
      </xdr:spPr>
    </xdr:pic>
    <xdr:clientData/>
  </xdr:oneCellAnchor>
  <xdr:twoCellAnchor editAs="oneCell">
    <xdr:from>
      <xdr:col>21</xdr:col>
      <xdr:colOff>214137</xdr:colOff>
      <xdr:row>38</xdr:row>
      <xdr:rowOff>1606430</xdr:rowOff>
    </xdr:from>
    <xdr:to>
      <xdr:col>22</xdr:col>
      <xdr:colOff>462110</xdr:colOff>
      <xdr:row>39</xdr:row>
      <xdr:rowOff>195756</xdr:rowOff>
    </xdr:to>
    <xdr:pic>
      <xdr:nvPicPr>
        <xdr:cNvPr id="33" name="Kép 32">
          <a:extLst>
            <a:ext uri="{FF2B5EF4-FFF2-40B4-BE49-F238E27FC236}">
              <a16:creationId xmlns:a16="http://schemas.microsoft.com/office/drawing/2014/main" id="{AC3A16B4-7D5C-4A2C-ACA2-F7F8CCE7E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0787" y="66433580"/>
          <a:ext cx="857573" cy="284776"/>
        </a:xfrm>
        <a:prstGeom prst="rect">
          <a:avLst/>
        </a:prstGeom>
      </xdr:spPr>
    </xdr:pic>
    <xdr:clientData/>
  </xdr:twoCellAnchor>
  <xdr:oneCellAnchor>
    <xdr:from>
      <xdr:col>0</xdr:col>
      <xdr:colOff>99194</xdr:colOff>
      <xdr:row>175</xdr:row>
      <xdr:rowOff>95249</xdr:rowOff>
    </xdr:from>
    <xdr:ext cx="1878026" cy="2082741"/>
    <xdr:pic>
      <xdr:nvPicPr>
        <xdr:cNvPr id="34" name="Kép 33">
          <a:extLst>
            <a:ext uri="{FF2B5EF4-FFF2-40B4-BE49-F238E27FC236}">
              <a16:creationId xmlns:a16="http://schemas.microsoft.com/office/drawing/2014/main" id="{C953E440-6E7D-4188-BB6A-E7715DB02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769" y="36233099"/>
          <a:ext cx="1878026" cy="2082741"/>
        </a:xfrm>
        <a:prstGeom prst="rect">
          <a:avLst/>
        </a:prstGeom>
      </xdr:spPr>
    </xdr:pic>
    <xdr:clientData/>
  </xdr:oneCellAnchor>
  <xdr:oneCellAnchor>
    <xdr:from>
      <xdr:col>8</xdr:col>
      <xdr:colOff>182332</xdr:colOff>
      <xdr:row>171</xdr:row>
      <xdr:rowOff>68036</xdr:rowOff>
    </xdr:from>
    <xdr:ext cx="1819087" cy="2757261"/>
    <xdr:pic>
      <xdr:nvPicPr>
        <xdr:cNvPr id="35" name="Kép 34">
          <a:extLst>
            <a:ext uri="{FF2B5EF4-FFF2-40B4-BE49-F238E27FC236}">
              <a16:creationId xmlns:a16="http://schemas.microsoft.com/office/drawing/2014/main" id="{BB62EF13-54E1-482D-A5E7-78D9FD849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/>
        <a:srcRect t="1152" r="8173" b="3678"/>
        <a:stretch/>
      </xdr:blipFill>
      <xdr:spPr>
        <a:xfrm flipH="1">
          <a:off x="15098482" y="35272436"/>
          <a:ext cx="1819087" cy="2757261"/>
        </a:xfrm>
        <a:prstGeom prst="rect">
          <a:avLst/>
        </a:prstGeom>
      </xdr:spPr>
    </xdr:pic>
    <xdr:clientData/>
  </xdr:oneCellAnchor>
  <xdr:oneCellAnchor>
    <xdr:from>
      <xdr:col>16</xdr:col>
      <xdr:colOff>81643</xdr:colOff>
      <xdr:row>171</xdr:row>
      <xdr:rowOff>228831</xdr:rowOff>
    </xdr:from>
    <xdr:ext cx="1926771" cy="2644348"/>
    <xdr:pic>
      <xdr:nvPicPr>
        <xdr:cNvPr id="36" name="Kép 35">
          <a:extLst>
            <a:ext uri="{FF2B5EF4-FFF2-40B4-BE49-F238E27FC236}">
              <a16:creationId xmlns:a16="http://schemas.microsoft.com/office/drawing/2014/main" id="{5D954C8A-86BC-4B7F-AF84-F6612AC30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54835656"/>
          <a:ext cx="1926771" cy="2644348"/>
        </a:xfrm>
        <a:prstGeom prst="rect">
          <a:avLst/>
        </a:prstGeom>
      </xdr:spPr>
    </xdr:pic>
    <xdr:clientData/>
  </xdr:oneCellAnchor>
  <xdr:oneCellAnchor>
    <xdr:from>
      <xdr:col>16</xdr:col>
      <xdr:colOff>1217651</xdr:colOff>
      <xdr:row>169</xdr:row>
      <xdr:rowOff>73166</xdr:rowOff>
    </xdr:from>
    <xdr:ext cx="809813" cy="1066698"/>
    <xdr:pic>
      <xdr:nvPicPr>
        <xdr:cNvPr id="37" name="Kép 36">
          <a:extLst>
            <a:ext uri="{FF2B5EF4-FFF2-40B4-BE49-F238E27FC236}">
              <a16:creationId xmlns:a16="http://schemas.microsoft.com/office/drawing/2014/main" id="{78DCCD69-179B-444F-A8EE-75F475CD0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651" y="54165641"/>
          <a:ext cx="809813" cy="1066698"/>
        </a:xfrm>
        <a:prstGeom prst="rect">
          <a:avLst/>
        </a:prstGeom>
      </xdr:spPr>
    </xdr:pic>
    <xdr:clientData fLocksWithSheet="0"/>
  </xdr:oneCellAnchor>
  <xdr:oneCellAnchor>
    <xdr:from>
      <xdr:col>16</xdr:col>
      <xdr:colOff>124239</xdr:colOff>
      <xdr:row>169</xdr:row>
      <xdr:rowOff>57978</xdr:rowOff>
    </xdr:from>
    <xdr:ext cx="914400" cy="306758"/>
    <xdr:pic>
      <xdr:nvPicPr>
        <xdr:cNvPr id="38" name="Kép 37">
          <a:extLst>
            <a:ext uri="{FF2B5EF4-FFF2-40B4-BE49-F238E27FC236}">
              <a16:creationId xmlns:a16="http://schemas.microsoft.com/office/drawing/2014/main" id="{9032FD89-C2EE-4AFA-8807-E6108EA7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39" y="54150453"/>
          <a:ext cx="914400" cy="306758"/>
        </a:xfrm>
        <a:prstGeom prst="rect">
          <a:avLst/>
        </a:prstGeom>
      </xdr:spPr>
    </xdr:pic>
    <xdr:clientData/>
  </xdr:oneCellAnchor>
  <xdr:twoCellAnchor>
    <xdr:from>
      <xdr:col>8</xdr:col>
      <xdr:colOff>26275</xdr:colOff>
      <xdr:row>43</xdr:row>
      <xdr:rowOff>171548</xdr:rowOff>
    </xdr:from>
    <xdr:to>
      <xdr:col>8</xdr:col>
      <xdr:colOff>1990396</xdr:colOff>
      <xdr:row>52</xdr:row>
      <xdr:rowOff>278737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77C60198-6A61-4379-BF67-E9A2694F9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922125" y="5762723"/>
          <a:ext cx="1964121" cy="3383789"/>
        </a:xfrm>
        <a:prstGeom prst="rect">
          <a:avLst/>
        </a:prstGeom>
      </xdr:spPr>
    </xdr:pic>
    <xdr:clientData/>
  </xdr:twoCellAnchor>
  <xdr:twoCellAnchor>
    <xdr:from>
      <xdr:col>8</xdr:col>
      <xdr:colOff>1259309</xdr:colOff>
      <xdr:row>42</xdr:row>
      <xdr:rowOff>59296</xdr:rowOff>
    </xdr:from>
    <xdr:to>
      <xdr:col>8</xdr:col>
      <xdr:colOff>2113275</xdr:colOff>
      <xdr:row>48</xdr:row>
      <xdr:rowOff>70807</xdr:rowOff>
    </xdr:to>
    <xdr:pic>
      <xdr:nvPicPr>
        <xdr:cNvPr id="14" name="Kép 13">
          <a:extLst>
            <a:ext uri="{FF2B5EF4-FFF2-40B4-BE49-F238E27FC236}">
              <a16:creationId xmlns:a16="http://schemas.microsoft.com/office/drawing/2014/main" id="{B34DF013-14C2-4B62-BB55-C60362B23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159" y="5393296"/>
          <a:ext cx="853966" cy="1364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136478</xdr:colOff>
      <xdr:row>42</xdr:row>
      <xdr:rowOff>68239</xdr:rowOff>
    </xdr:from>
    <xdr:ext cx="914400" cy="299374"/>
    <xdr:pic>
      <xdr:nvPicPr>
        <xdr:cNvPr id="15" name="Kép 14">
          <a:extLst>
            <a:ext uri="{FF2B5EF4-FFF2-40B4-BE49-F238E27FC236}">
              <a16:creationId xmlns:a16="http://schemas.microsoft.com/office/drawing/2014/main" id="{7F3D55CF-7E07-4337-827B-0271FB8E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2328" y="5402239"/>
          <a:ext cx="914400" cy="299374"/>
        </a:xfrm>
        <a:prstGeom prst="rect">
          <a:avLst/>
        </a:prstGeom>
      </xdr:spPr>
    </xdr:pic>
    <xdr:clientData/>
  </xdr:oneCellAnchor>
  <xdr:oneCellAnchor>
    <xdr:from>
      <xdr:col>16</xdr:col>
      <xdr:colOff>36637</xdr:colOff>
      <xdr:row>45</xdr:row>
      <xdr:rowOff>121048</xdr:rowOff>
    </xdr:from>
    <xdr:ext cx="1680754" cy="2811620"/>
    <xdr:pic>
      <xdr:nvPicPr>
        <xdr:cNvPr id="16" name="Kép 15">
          <a:extLst>
            <a:ext uri="{FF2B5EF4-FFF2-40B4-BE49-F238E27FC236}">
              <a16:creationId xmlns:a16="http://schemas.microsoft.com/office/drawing/2014/main" id="{ED92E0C5-B5C1-44B4-8884-A7A105591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9762" y="6226573"/>
          <a:ext cx="1680754" cy="281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1157653</xdr:colOff>
      <xdr:row>42</xdr:row>
      <xdr:rowOff>23000</xdr:rowOff>
    </xdr:from>
    <xdr:ext cx="941364" cy="1611661"/>
    <xdr:pic>
      <xdr:nvPicPr>
        <xdr:cNvPr id="19" name="Kép 18">
          <a:extLst>
            <a:ext uri="{FF2B5EF4-FFF2-40B4-BE49-F238E27FC236}">
              <a16:creationId xmlns:a16="http://schemas.microsoft.com/office/drawing/2014/main" id="{3BCA7A3B-61FC-46CE-B80E-511676ECB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778" y="5357000"/>
          <a:ext cx="941364" cy="1611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147850</xdr:colOff>
      <xdr:row>42</xdr:row>
      <xdr:rowOff>170597</xdr:rowOff>
    </xdr:from>
    <xdr:ext cx="914400" cy="299374"/>
    <xdr:pic>
      <xdr:nvPicPr>
        <xdr:cNvPr id="21" name="Kép 20">
          <a:extLst>
            <a:ext uri="{FF2B5EF4-FFF2-40B4-BE49-F238E27FC236}">
              <a16:creationId xmlns:a16="http://schemas.microsoft.com/office/drawing/2014/main" id="{0F8A4388-23AD-4A98-BF27-5B4C40883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975" y="5504597"/>
          <a:ext cx="914400" cy="299374"/>
        </a:xfrm>
        <a:prstGeom prst="rect">
          <a:avLst/>
        </a:prstGeom>
      </xdr:spPr>
    </xdr:pic>
    <xdr:clientData/>
  </xdr:oneCellAnchor>
  <xdr:oneCellAnchor>
    <xdr:from>
      <xdr:col>5</xdr:col>
      <xdr:colOff>215071</xdr:colOff>
      <xdr:row>64</xdr:row>
      <xdr:rowOff>1633510</xdr:rowOff>
    </xdr:from>
    <xdr:ext cx="872564" cy="268464"/>
    <xdr:pic>
      <xdr:nvPicPr>
        <xdr:cNvPr id="48" name="Kép 47">
          <a:extLst>
            <a:ext uri="{FF2B5EF4-FFF2-40B4-BE49-F238E27FC236}">
              <a16:creationId xmlns:a16="http://schemas.microsoft.com/office/drawing/2014/main" id="{0E65C5F0-1641-4452-913A-54A34E776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7846" y="34542385"/>
          <a:ext cx="872564" cy="268464"/>
        </a:xfrm>
        <a:prstGeom prst="rect">
          <a:avLst/>
        </a:prstGeom>
      </xdr:spPr>
    </xdr:pic>
    <xdr:clientData/>
  </xdr:oneCellAnchor>
  <xdr:oneCellAnchor>
    <xdr:from>
      <xdr:col>0</xdr:col>
      <xdr:colOff>74542</xdr:colOff>
      <xdr:row>55</xdr:row>
      <xdr:rowOff>242562</xdr:rowOff>
    </xdr:from>
    <xdr:ext cx="1985604" cy="3498076"/>
    <xdr:pic>
      <xdr:nvPicPr>
        <xdr:cNvPr id="49" name="Kép 48">
          <a:extLst>
            <a:ext uri="{FF2B5EF4-FFF2-40B4-BE49-F238E27FC236}">
              <a16:creationId xmlns:a16="http://schemas.microsoft.com/office/drawing/2014/main" id="{12149D98-470F-436F-901A-ACFED068E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4790667" y="31313112"/>
          <a:ext cx="1985604" cy="3498076"/>
        </a:xfrm>
        <a:prstGeom prst="rect">
          <a:avLst/>
        </a:prstGeom>
      </xdr:spPr>
    </xdr:pic>
    <xdr:clientData/>
  </xdr:oneCellAnchor>
  <xdr:oneCellAnchor>
    <xdr:from>
      <xdr:col>0</xdr:col>
      <xdr:colOff>1159129</xdr:colOff>
      <xdr:row>55</xdr:row>
      <xdr:rowOff>105803</xdr:rowOff>
    </xdr:from>
    <xdr:ext cx="914400" cy="299374"/>
    <xdr:pic>
      <xdr:nvPicPr>
        <xdr:cNvPr id="50" name="Kép 49">
          <a:extLst>
            <a:ext uri="{FF2B5EF4-FFF2-40B4-BE49-F238E27FC236}">
              <a16:creationId xmlns:a16="http://schemas.microsoft.com/office/drawing/2014/main" id="{3E57FCA8-9921-4F6E-8735-168226CAC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254" y="31176353"/>
          <a:ext cx="914400" cy="299374"/>
        </a:xfrm>
        <a:prstGeom prst="rect">
          <a:avLst/>
        </a:prstGeom>
      </xdr:spPr>
    </xdr:pic>
    <xdr:clientData/>
  </xdr:oneCellAnchor>
  <xdr:oneCellAnchor>
    <xdr:from>
      <xdr:col>13</xdr:col>
      <xdr:colOff>215071</xdr:colOff>
      <xdr:row>64</xdr:row>
      <xdr:rowOff>1633510</xdr:rowOff>
    </xdr:from>
    <xdr:ext cx="872564" cy="268464"/>
    <xdr:pic>
      <xdr:nvPicPr>
        <xdr:cNvPr id="51" name="Kép 50">
          <a:extLst>
            <a:ext uri="{FF2B5EF4-FFF2-40B4-BE49-F238E27FC236}">
              <a16:creationId xmlns:a16="http://schemas.microsoft.com/office/drawing/2014/main" id="{311930A2-5C05-4CFD-B438-EA729D8CC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721" y="38885785"/>
          <a:ext cx="872564" cy="268464"/>
        </a:xfrm>
        <a:prstGeom prst="rect">
          <a:avLst/>
        </a:prstGeom>
      </xdr:spPr>
    </xdr:pic>
    <xdr:clientData/>
  </xdr:oneCellAnchor>
  <xdr:twoCellAnchor editAs="oneCell">
    <xdr:from>
      <xdr:col>8</xdr:col>
      <xdr:colOff>45494</xdr:colOff>
      <xdr:row>58</xdr:row>
      <xdr:rowOff>142211</xdr:rowOff>
    </xdr:from>
    <xdr:to>
      <xdr:col>8</xdr:col>
      <xdr:colOff>2098703</xdr:colOff>
      <xdr:row>65</xdr:row>
      <xdr:rowOff>39514</xdr:rowOff>
    </xdr:to>
    <xdr:pic>
      <xdr:nvPicPr>
        <xdr:cNvPr id="52" name="Kép 51">
          <a:extLst>
            <a:ext uri="{FF2B5EF4-FFF2-40B4-BE49-F238E27FC236}">
              <a16:creationId xmlns:a16="http://schemas.microsoft.com/office/drawing/2014/main" id="{9453D9AC-43E4-4809-94DD-AC700FADC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5494" y="36327686"/>
          <a:ext cx="2053209" cy="2669078"/>
        </a:xfrm>
        <a:prstGeom prst="rect">
          <a:avLst/>
        </a:prstGeom>
      </xdr:spPr>
    </xdr:pic>
    <xdr:clientData/>
  </xdr:twoCellAnchor>
  <xdr:oneCellAnchor>
    <xdr:from>
      <xdr:col>8</xdr:col>
      <xdr:colOff>113732</xdr:colOff>
      <xdr:row>55</xdr:row>
      <xdr:rowOff>125104</xdr:rowOff>
    </xdr:from>
    <xdr:ext cx="914400" cy="299374"/>
    <xdr:pic>
      <xdr:nvPicPr>
        <xdr:cNvPr id="53" name="Kép 52">
          <a:extLst>
            <a:ext uri="{FF2B5EF4-FFF2-40B4-BE49-F238E27FC236}">
              <a16:creationId xmlns:a16="http://schemas.microsoft.com/office/drawing/2014/main" id="{A8CFEE35-75B8-41F7-A0A6-B363D9F0D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32" y="35539054"/>
          <a:ext cx="914400" cy="299374"/>
        </a:xfrm>
        <a:prstGeom prst="rect">
          <a:avLst/>
        </a:prstGeom>
      </xdr:spPr>
    </xdr:pic>
    <xdr:clientData/>
  </xdr:oneCellAnchor>
  <xdr:twoCellAnchor editAs="oneCell">
    <xdr:from>
      <xdr:col>16</xdr:col>
      <xdr:colOff>57978</xdr:colOff>
      <xdr:row>58</xdr:row>
      <xdr:rowOff>180444</xdr:rowOff>
    </xdr:from>
    <xdr:to>
      <xdr:col>16</xdr:col>
      <xdr:colOff>2091210</xdr:colOff>
      <xdr:row>65</xdr:row>
      <xdr:rowOff>195212</xdr:rowOff>
    </xdr:to>
    <xdr:pic>
      <xdr:nvPicPr>
        <xdr:cNvPr id="54" name="Kép 53">
          <a:extLst>
            <a:ext uri="{FF2B5EF4-FFF2-40B4-BE49-F238E27FC236}">
              <a16:creationId xmlns:a16="http://schemas.microsoft.com/office/drawing/2014/main" id="{419DD1D4-FB4B-4394-A5EB-20BE276EC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953828" y="36365919"/>
          <a:ext cx="2033232" cy="2786543"/>
        </a:xfrm>
        <a:prstGeom prst="rect">
          <a:avLst/>
        </a:prstGeom>
      </xdr:spPr>
    </xdr:pic>
    <xdr:clientData/>
  </xdr:twoCellAnchor>
  <xdr:oneCellAnchor>
    <xdr:from>
      <xdr:col>21</xdr:col>
      <xdr:colOff>176893</xdr:colOff>
      <xdr:row>64</xdr:row>
      <xdr:rowOff>1646464</xdr:rowOff>
    </xdr:from>
    <xdr:ext cx="872564" cy="268464"/>
    <xdr:pic>
      <xdr:nvPicPr>
        <xdr:cNvPr id="55" name="Kép 54">
          <a:extLst>
            <a:ext uri="{FF2B5EF4-FFF2-40B4-BE49-F238E27FC236}">
              <a16:creationId xmlns:a16="http://schemas.microsoft.com/office/drawing/2014/main" id="{81EE656C-95DD-4339-80E4-12357AE6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9393" y="38898739"/>
          <a:ext cx="872564" cy="268464"/>
        </a:xfrm>
        <a:prstGeom prst="rect">
          <a:avLst/>
        </a:prstGeom>
      </xdr:spPr>
    </xdr:pic>
    <xdr:clientData/>
  </xdr:oneCellAnchor>
  <xdr:oneCellAnchor>
    <xdr:from>
      <xdr:col>16</xdr:col>
      <xdr:colOff>211695</xdr:colOff>
      <xdr:row>55</xdr:row>
      <xdr:rowOff>141905</xdr:rowOff>
    </xdr:from>
    <xdr:ext cx="914400" cy="299374"/>
    <xdr:pic>
      <xdr:nvPicPr>
        <xdr:cNvPr id="56" name="Kép 55">
          <a:extLst>
            <a:ext uri="{FF2B5EF4-FFF2-40B4-BE49-F238E27FC236}">
              <a16:creationId xmlns:a16="http://schemas.microsoft.com/office/drawing/2014/main" id="{5E5960DB-BCB5-4EFF-9061-3E7A6732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545" y="35555855"/>
          <a:ext cx="914400" cy="299374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68</xdr:row>
      <xdr:rowOff>211657</xdr:rowOff>
    </xdr:from>
    <xdr:to>
      <xdr:col>0</xdr:col>
      <xdr:colOff>1990725</xdr:colOff>
      <xdr:row>78</xdr:row>
      <xdr:rowOff>144237</xdr:rowOff>
    </xdr:to>
    <xdr:pic>
      <xdr:nvPicPr>
        <xdr:cNvPr id="57" name="Kép 21">
          <a:extLst>
            <a:ext uri="{FF2B5EF4-FFF2-40B4-BE49-F238E27FC236}">
              <a16:creationId xmlns:a16="http://schemas.microsoft.com/office/drawing/2014/main" id="{4F4A89D9-EFE4-42CE-80C2-D2AF13139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39978532"/>
          <a:ext cx="1885950" cy="370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1333500</xdr:colOff>
      <xdr:row>68</xdr:row>
      <xdr:rowOff>19050</xdr:rowOff>
    </xdr:from>
    <xdr:to>
      <xdr:col>0</xdr:col>
      <xdr:colOff>2082800</xdr:colOff>
      <xdr:row>69</xdr:row>
      <xdr:rowOff>11340</xdr:rowOff>
    </xdr:to>
    <xdr:pic>
      <xdr:nvPicPr>
        <xdr:cNvPr id="58" name="Kép 57">
          <a:extLst>
            <a:ext uri="{FF2B5EF4-FFF2-40B4-BE49-F238E27FC236}">
              <a16:creationId xmlns:a16="http://schemas.microsoft.com/office/drawing/2014/main" id="{AE2B07FA-AD59-4136-9B44-D575FBC35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6625" y="39785925"/>
          <a:ext cx="749300" cy="287565"/>
        </a:xfrm>
        <a:prstGeom prst="rect">
          <a:avLst/>
        </a:prstGeom>
      </xdr:spPr>
    </xdr:pic>
    <xdr:clientData fLocksWithSheet="0"/>
  </xdr:twoCellAnchor>
  <xdr:twoCellAnchor>
    <xdr:from>
      <xdr:col>5</xdr:col>
      <xdr:colOff>219075</xdr:colOff>
      <xdr:row>77</xdr:row>
      <xdr:rowOff>1644015</xdr:rowOff>
    </xdr:from>
    <xdr:to>
      <xdr:col>6</xdr:col>
      <xdr:colOff>385946</xdr:colOff>
      <xdr:row>78</xdr:row>
      <xdr:rowOff>221519</xdr:rowOff>
    </xdr:to>
    <xdr:pic>
      <xdr:nvPicPr>
        <xdr:cNvPr id="59" name="Kép 58">
          <a:extLst>
            <a:ext uri="{FF2B5EF4-FFF2-40B4-BE49-F238E27FC236}">
              <a16:creationId xmlns:a16="http://schemas.microsoft.com/office/drawing/2014/main" id="{0BD8D0C0-AA32-467A-92AA-5874D1B55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8850" y="43477815"/>
          <a:ext cx="871721" cy="282479"/>
        </a:xfrm>
        <a:prstGeom prst="rect">
          <a:avLst/>
        </a:prstGeom>
      </xdr:spPr>
    </xdr:pic>
    <xdr:clientData fLocksWithSheet="0"/>
  </xdr:twoCellAnchor>
  <xdr:oneCellAnchor>
    <xdr:from>
      <xdr:col>8</xdr:col>
      <xdr:colOff>120413</xdr:colOff>
      <xdr:row>70</xdr:row>
      <xdr:rowOff>71439</xdr:rowOff>
    </xdr:from>
    <xdr:ext cx="1935603" cy="3216801"/>
    <xdr:pic>
      <xdr:nvPicPr>
        <xdr:cNvPr id="60" name="Kép 59">
          <a:extLst>
            <a:ext uri="{FF2B5EF4-FFF2-40B4-BE49-F238E27FC236}">
              <a16:creationId xmlns:a16="http://schemas.microsoft.com/office/drawing/2014/main" id="{9B80C5EB-4E12-4E54-B8DD-034A85F01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13" y="63669864"/>
          <a:ext cx="1935603" cy="3216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177717</xdr:colOff>
      <xdr:row>77</xdr:row>
      <xdr:rowOff>1621838</xdr:rowOff>
    </xdr:from>
    <xdr:to>
      <xdr:col>14</xdr:col>
      <xdr:colOff>395210</xdr:colOff>
      <xdr:row>78</xdr:row>
      <xdr:rowOff>194018</xdr:rowOff>
    </xdr:to>
    <xdr:pic>
      <xdr:nvPicPr>
        <xdr:cNvPr id="61" name="Kép 60">
          <a:extLst>
            <a:ext uri="{FF2B5EF4-FFF2-40B4-BE49-F238E27FC236}">
              <a16:creationId xmlns:a16="http://schemas.microsoft.com/office/drawing/2014/main" id="{8335E346-380B-473B-8D76-85B95B216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4367" y="66544238"/>
          <a:ext cx="827093" cy="277155"/>
        </a:xfrm>
        <a:prstGeom prst="rect">
          <a:avLst/>
        </a:prstGeom>
      </xdr:spPr>
    </xdr:pic>
    <xdr:clientData/>
  </xdr:twoCellAnchor>
  <xdr:oneCellAnchor>
    <xdr:from>
      <xdr:col>8</xdr:col>
      <xdr:colOff>235527</xdr:colOff>
      <xdr:row>83</xdr:row>
      <xdr:rowOff>9895</xdr:rowOff>
    </xdr:from>
    <xdr:ext cx="1785105" cy="3304805"/>
    <xdr:pic>
      <xdr:nvPicPr>
        <xdr:cNvPr id="453" name="Kép 452">
          <a:extLst>
            <a:ext uri="{FF2B5EF4-FFF2-40B4-BE49-F238E27FC236}">
              <a16:creationId xmlns:a16="http://schemas.microsoft.com/office/drawing/2014/main" id="{DD156C34-7545-4461-8E36-4E237A34B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1652" y="104051470"/>
          <a:ext cx="1785105" cy="3304805"/>
        </a:xfrm>
        <a:prstGeom prst="rect">
          <a:avLst/>
        </a:prstGeom>
      </xdr:spPr>
    </xdr:pic>
    <xdr:clientData/>
  </xdr:oneCellAnchor>
  <xdr:oneCellAnchor>
    <xdr:from>
      <xdr:col>16</xdr:col>
      <xdr:colOff>38549</xdr:colOff>
      <xdr:row>85</xdr:row>
      <xdr:rowOff>121251</xdr:rowOff>
    </xdr:from>
    <xdr:ext cx="1882749" cy="2897075"/>
    <xdr:pic>
      <xdr:nvPicPr>
        <xdr:cNvPr id="454" name="Kép 453">
          <a:extLst>
            <a:ext uri="{FF2B5EF4-FFF2-40B4-BE49-F238E27FC236}">
              <a16:creationId xmlns:a16="http://schemas.microsoft.com/office/drawing/2014/main" id="{B3F96126-71A1-4997-9E0E-036F8F7A9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57367" y="28782842"/>
          <a:ext cx="1882749" cy="289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1032451</xdr:colOff>
      <xdr:row>81</xdr:row>
      <xdr:rowOff>261937</xdr:rowOff>
    </xdr:from>
    <xdr:ext cx="1083251" cy="1804603"/>
    <xdr:pic>
      <xdr:nvPicPr>
        <xdr:cNvPr id="455" name="Kép 454">
          <a:extLst>
            <a:ext uri="{FF2B5EF4-FFF2-40B4-BE49-F238E27FC236}">
              <a16:creationId xmlns:a16="http://schemas.microsoft.com/office/drawing/2014/main" id="{74A29AA2-ACF7-4BF1-B1EC-6D73B372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8301" y="118162387"/>
          <a:ext cx="1083251" cy="1804603"/>
        </a:xfrm>
        <a:prstGeom prst="rect">
          <a:avLst/>
        </a:prstGeom>
      </xdr:spPr>
    </xdr:pic>
    <xdr:clientData/>
  </xdr:oneCellAnchor>
  <xdr:oneCellAnchor>
    <xdr:from>
      <xdr:col>16</xdr:col>
      <xdr:colOff>125105</xdr:colOff>
      <xdr:row>82</xdr:row>
      <xdr:rowOff>102358</xdr:rowOff>
    </xdr:from>
    <xdr:ext cx="914400" cy="299374"/>
    <xdr:pic>
      <xdr:nvPicPr>
        <xdr:cNvPr id="456" name="Kép 455">
          <a:extLst>
            <a:ext uri="{FF2B5EF4-FFF2-40B4-BE49-F238E27FC236}">
              <a16:creationId xmlns:a16="http://schemas.microsoft.com/office/drawing/2014/main" id="{D395DA7B-9869-4811-868A-53C5046DC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955" y="118298083"/>
          <a:ext cx="914400" cy="299374"/>
        </a:xfrm>
        <a:prstGeom prst="rect">
          <a:avLst/>
        </a:prstGeom>
      </xdr:spPr>
    </xdr:pic>
    <xdr:clientData/>
  </xdr:oneCellAnchor>
  <xdr:oneCellAnchor>
    <xdr:from>
      <xdr:col>0</xdr:col>
      <xdr:colOff>1274990</xdr:colOff>
      <xdr:row>97</xdr:row>
      <xdr:rowOff>9525</xdr:rowOff>
    </xdr:from>
    <xdr:ext cx="752475" cy="248616"/>
    <xdr:pic>
      <xdr:nvPicPr>
        <xdr:cNvPr id="457" name="Kép 23">
          <a:extLst>
            <a:ext uri="{FF2B5EF4-FFF2-40B4-BE49-F238E27FC236}">
              <a16:creationId xmlns:a16="http://schemas.microsoft.com/office/drawing/2014/main" id="{C34D4213-CCA1-4866-AFD5-9002B1452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840" y="150056850"/>
          <a:ext cx="752475" cy="248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  <xdr:oneCellAnchor>
    <xdr:from>
      <xdr:col>0</xdr:col>
      <xdr:colOff>164851</xdr:colOff>
      <xdr:row>100</xdr:row>
      <xdr:rowOff>19793</xdr:rowOff>
    </xdr:from>
    <xdr:ext cx="1840098" cy="3171490"/>
    <xdr:pic>
      <xdr:nvPicPr>
        <xdr:cNvPr id="458" name="Kép 457">
          <a:extLst>
            <a:ext uri="{FF2B5EF4-FFF2-40B4-BE49-F238E27FC236}">
              <a16:creationId xmlns:a16="http://schemas.microsoft.com/office/drawing/2014/main" id="{64A041F8-CDC1-47FE-A539-8427933B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51" y="33339975"/>
          <a:ext cx="1840098" cy="3171490"/>
        </a:xfrm>
        <a:prstGeom prst="rect">
          <a:avLst/>
        </a:prstGeom>
      </xdr:spPr>
    </xdr:pic>
    <xdr:clientData fLocksWithSheet="0"/>
  </xdr:oneCellAnchor>
  <xdr:oneCellAnchor>
    <xdr:from>
      <xdr:col>5</xdr:col>
      <xdr:colOff>192704</xdr:colOff>
      <xdr:row>108</xdr:row>
      <xdr:rowOff>1461675</xdr:rowOff>
    </xdr:from>
    <xdr:ext cx="872567" cy="268464"/>
    <xdr:pic>
      <xdr:nvPicPr>
        <xdr:cNvPr id="459" name="Kép 458">
          <a:extLst>
            <a:ext uri="{FF2B5EF4-FFF2-40B4-BE49-F238E27FC236}">
              <a16:creationId xmlns:a16="http://schemas.microsoft.com/office/drawing/2014/main" id="{23E8C7D1-2E74-4E41-AEC5-88C85C2F8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568" y="36132675"/>
          <a:ext cx="872567" cy="268464"/>
        </a:xfrm>
        <a:prstGeom prst="rect">
          <a:avLst/>
        </a:prstGeom>
      </xdr:spPr>
    </xdr:pic>
    <xdr:clientData/>
  </xdr:oneCellAnchor>
  <xdr:oneCellAnchor>
    <xdr:from>
      <xdr:col>5</xdr:col>
      <xdr:colOff>99805</xdr:colOff>
      <xdr:row>121</xdr:row>
      <xdr:rowOff>1652794</xdr:rowOff>
    </xdr:from>
    <xdr:ext cx="872564" cy="268464"/>
    <xdr:pic>
      <xdr:nvPicPr>
        <xdr:cNvPr id="460" name="Kép 459">
          <a:extLst>
            <a:ext uri="{FF2B5EF4-FFF2-40B4-BE49-F238E27FC236}">
              <a16:creationId xmlns:a16="http://schemas.microsoft.com/office/drawing/2014/main" id="{14F5653F-AA96-4D8A-85FC-3665B6E2E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9580" y="177017569"/>
          <a:ext cx="872564" cy="268464"/>
        </a:xfrm>
        <a:prstGeom prst="rect">
          <a:avLst/>
        </a:prstGeom>
      </xdr:spPr>
    </xdr:pic>
    <xdr:clientData/>
  </xdr:oneCellAnchor>
  <xdr:twoCellAnchor editAs="oneCell">
    <xdr:from>
      <xdr:col>0</xdr:col>
      <xdr:colOff>120739</xdr:colOff>
      <xdr:row>113</xdr:row>
      <xdr:rowOff>107324</xdr:rowOff>
    </xdr:from>
    <xdr:to>
      <xdr:col>0</xdr:col>
      <xdr:colOff>2086525</xdr:colOff>
      <xdr:row>122</xdr:row>
      <xdr:rowOff>102843</xdr:rowOff>
    </xdr:to>
    <xdr:pic>
      <xdr:nvPicPr>
        <xdr:cNvPr id="461" name="Kép 460">
          <a:extLst>
            <a:ext uri="{FF2B5EF4-FFF2-40B4-BE49-F238E27FC236}">
              <a16:creationId xmlns:a16="http://schemas.microsoft.com/office/drawing/2014/main" id="{E7782CA3-CCDC-469C-9DD6-4D9BAD7C5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3864" y="173681399"/>
          <a:ext cx="1965786" cy="3272119"/>
        </a:xfrm>
        <a:prstGeom prst="rect">
          <a:avLst/>
        </a:prstGeom>
      </xdr:spPr>
    </xdr:pic>
    <xdr:clientData/>
  </xdr:twoCellAnchor>
  <xdr:oneCellAnchor>
    <xdr:from>
      <xdr:col>0</xdr:col>
      <xdr:colOff>147851</xdr:colOff>
      <xdr:row>112</xdr:row>
      <xdr:rowOff>68238</xdr:rowOff>
    </xdr:from>
    <xdr:ext cx="914400" cy="299374"/>
    <xdr:pic>
      <xdr:nvPicPr>
        <xdr:cNvPr id="462" name="Kép 461">
          <a:extLst>
            <a:ext uri="{FF2B5EF4-FFF2-40B4-BE49-F238E27FC236}">
              <a16:creationId xmlns:a16="http://schemas.microsoft.com/office/drawing/2014/main" id="{E1815557-4EB8-4917-802B-AE342DFD2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976" y="173299413"/>
          <a:ext cx="914400" cy="299374"/>
        </a:xfrm>
        <a:prstGeom prst="rect">
          <a:avLst/>
        </a:prstGeom>
      </xdr:spPr>
    </xdr:pic>
    <xdr:clientData/>
  </xdr:oneCellAnchor>
  <xdr:oneCellAnchor>
    <xdr:from>
      <xdr:col>21</xdr:col>
      <xdr:colOff>176893</xdr:colOff>
      <xdr:row>121</xdr:row>
      <xdr:rowOff>1646465</xdr:rowOff>
    </xdr:from>
    <xdr:ext cx="865275" cy="283369"/>
    <xdr:pic>
      <xdr:nvPicPr>
        <xdr:cNvPr id="463" name="Kép 462">
          <a:extLst>
            <a:ext uri="{FF2B5EF4-FFF2-40B4-BE49-F238E27FC236}">
              <a16:creationId xmlns:a16="http://schemas.microsoft.com/office/drawing/2014/main" id="{DDA11228-E81B-4078-96C6-D28785FC9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9668" y="198766340"/>
          <a:ext cx="865275" cy="283369"/>
        </a:xfrm>
        <a:prstGeom prst="rect">
          <a:avLst/>
        </a:prstGeom>
      </xdr:spPr>
    </xdr:pic>
    <xdr:clientData/>
  </xdr:oneCellAnchor>
  <xdr:twoCellAnchor editAs="oneCell">
    <xdr:from>
      <xdr:col>16</xdr:col>
      <xdr:colOff>77800</xdr:colOff>
      <xdr:row>112</xdr:row>
      <xdr:rowOff>179443</xdr:rowOff>
    </xdr:from>
    <xdr:to>
      <xdr:col>16</xdr:col>
      <xdr:colOff>2067822</xdr:colOff>
      <xdr:row>122</xdr:row>
      <xdr:rowOff>164026</xdr:rowOff>
    </xdr:to>
    <xdr:pic>
      <xdr:nvPicPr>
        <xdr:cNvPr id="464" name="Kép 463">
          <a:extLst>
            <a:ext uri="{FF2B5EF4-FFF2-40B4-BE49-F238E27FC236}">
              <a16:creationId xmlns:a16="http://schemas.microsoft.com/office/drawing/2014/main" id="{4CD2653B-4F21-4484-91E6-8A8D54420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3925" y="195460993"/>
          <a:ext cx="1990022" cy="3518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134473</xdr:colOff>
      <xdr:row>141</xdr:row>
      <xdr:rowOff>156883</xdr:rowOff>
    </xdr:from>
    <xdr:ext cx="1773582" cy="2374103"/>
    <xdr:pic>
      <xdr:nvPicPr>
        <xdr:cNvPr id="465" name="Kép 464">
          <a:extLst>
            <a:ext uri="{FF2B5EF4-FFF2-40B4-BE49-F238E27FC236}">
              <a16:creationId xmlns:a16="http://schemas.microsoft.com/office/drawing/2014/main" id="{2EDDE62C-5EE2-4474-A20E-3F57F4BEC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7598" y="223203808"/>
          <a:ext cx="1773582" cy="2374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136478</xdr:colOff>
      <xdr:row>139</xdr:row>
      <xdr:rowOff>56867</xdr:rowOff>
    </xdr:from>
    <xdr:ext cx="914400" cy="299374"/>
    <xdr:pic>
      <xdr:nvPicPr>
        <xdr:cNvPr id="467" name="Kép 466">
          <a:extLst>
            <a:ext uri="{FF2B5EF4-FFF2-40B4-BE49-F238E27FC236}">
              <a16:creationId xmlns:a16="http://schemas.microsoft.com/office/drawing/2014/main" id="{FCD5B611-6990-455A-85BB-349413EC2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9603" y="222589442"/>
          <a:ext cx="914400" cy="299374"/>
        </a:xfrm>
        <a:prstGeom prst="rect">
          <a:avLst/>
        </a:prstGeom>
      </xdr:spPr>
    </xdr:pic>
    <xdr:clientData/>
  </xdr:oneCellAnchor>
  <xdr:twoCellAnchor editAs="oneCell">
    <xdr:from>
      <xdr:col>16</xdr:col>
      <xdr:colOff>17861</xdr:colOff>
      <xdr:row>139</xdr:row>
      <xdr:rowOff>160986</xdr:rowOff>
    </xdr:from>
    <xdr:to>
      <xdr:col>16</xdr:col>
      <xdr:colOff>2099075</xdr:colOff>
      <xdr:row>149</xdr:row>
      <xdr:rowOff>271967</xdr:rowOff>
    </xdr:to>
    <xdr:pic>
      <xdr:nvPicPr>
        <xdr:cNvPr id="468" name="Kép 467">
          <a:extLst>
            <a:ext uri="{FF2B5EF4-FFF2-40B4-BE49-F238E27FC236}">
              <a16:creationId xmlns:a16="http://schemas.microsoft.com/office/drawing/2014/main" id="{74DFCDEC-D811-4194-BB16-5D6D52F1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3986" y="227046486"/>
          <a:ext cx="2081214" cy="3644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1441124</xdr:colOff>
      <xdr:row>139</xdr:row>
      <xdr:rowOff>16159</xdr:rowOff>
    </xdr:from>
    <xdr:ext cx="609600" cy="607722"/>
    <xdr:pic>
      <xdr:nvPicPr>
        <xdr:cNvPr id="469" name="Kép 468">
          <a:extLst>
            <a:ext uri="{FF2B5EF4-FFF2-40B4-BE49-F238E27FC236}">
              <a16:creationId xmlns:a16="http://schemas.microsoft.com/office/drawing/2014/main" id="{6894CCA6-1BC7-4A0A-9C34-28EE5EBA4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7249" y="226901659"/>
          <a:ext cx="609600" cy="607722"/>
        </a:xfrm>
        <a:prstGeom prst="rect">
          <a:avLst/>
        </a:prstGeom>
      </xdr:spPr>
    </xdr:pic>
    <xdr:clientData/>
  </xdr:oneCellAnchor>
  <xdr:oneCellAnchor>
    <xdr:from>
      <xdr:col>16</xdr:col>
      <xdr:colOff>1148687</xdr:colOff>
      <xdr:row>141</xdr:row>
      <xdr:rowOff>204716</xdr:rowOff>
    </xdr:from>
    <xdr:ext cx="914400" cy="299374"/>
    <xdr:pic>
      <xdr:nvPicPr>
        <xdr:cNvPr id="470" name="Kép 469">
          <a:extLst>
            <a:ext uri="{FF2B5EF4-FFF2-40B4-BE49-F238E27FC236}">
              <a16:creationId xmlns:a16="http://schemas.microsoft.com/office/drawing/2014/main" id="{085AB7C8-BF10-4D6B-9790-A2621F7EC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64812" y="227604566"/>
          <a:ext cx="914400" cy="2993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&#220;gyf&#233;lszolg&#225;lat\&#193;rlista\2024\antares_2024_&#225;rlista_fullos.xlsx" TargetMode="External"/><Relationship Id="rId1" Type="http://schemas.openxmlformats.org/officeDocument/2006/relationships/externalLinkPath" Target="file:///V:\&#220;gyf&#233;lszolg&#225;lat\&#193;rlista\2024\antares_2024_&#225;rlista_full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&#220;gyf&#233;lszolg&#225;lat\&#193;rlista\2024\antares_2024_&#225;rlista_fullos.xlsx" TargetMode="External"/><Relationship Id="rId1" Type="http://schemas.openxmlformats.org/officeDocument/2006/relationships/externalLinkPath" Target="file:///V:\&#220;gyf&#233;lszolg&#225;lat\&#193;rlista\2024\antares_2024_&#225;rlista_ful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nk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ZORZÓ+FELTÉTELEK"/>
      <sheetName val="FRISSÍTÉSEK"/>
      <sheetName val="TARTALOMJEGYZÉK"/>
      <sheetName val="KÁRPIT ADATOK"/>
      <sheetName val="KÁRPIT FOTÓK"/>
      <sheetName val="FORGÓ"/>
      <sheetName val="NEMFORGÓ"/>
      <sheetName val="SOFT SEATING"/>
      <sheetName val="ASZTALOK"/>
      <sheetName val="ÁLLÓFOGASOK, EGYÉB TERMÉKEK"/>
      <sheetName val="KARFÁK"/>
      <sheetName val="ALKATRÉSZEK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zoomScaleNormal="100" workbookViewId="0">
      <selection activeCell="E2" sqref="E2:H7"/>
    </sheetView>
  </sheetViews>
  <sheetFormatPr defaultRowHeight="15" x14ac:dyDescent="0.25"/>
  <cols>
    <col min="1" max="1" width="5" customWidth="1"/>
    <col min="2" max="11" width="7.5703125" customWidth="1"/>
    <col min="12" max="12" width="5" customWidth="1"/>
  </cols>
  <sheetData>
    <row r="1" spans="1:12" ht="15" customHeight="1" x14ac:dyDescent="0.25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15" customHeight="1" x14ac:dyDescent="0.25">
      <c r="A2" s="85"/>
      <c r="B2" s="78"/>
      <c r="C2" s="78"/>
      <c r="D2" s="78"/>
      <c r="E2" s="97">
        <v>0</v>
      </c>
      <c r="F2" s="98"/>
      <c r="G2" s="98"/>
      <c r="H2" s="99"/>
      <c r="I2" s="78"/>
      <c r="J2" s="78"/>
      <c r="K2" s="78"/>
      <c r="L2" s="86"/>
    </row>
    <row r="3" spans="1:12" ht="15" customHeight="1" x14ac:dyDescent="0.25">
      <c r="A3" s="85"/>
      <c r="B3" s="78"/>
      <c r="C3" s="78"/>
      <c r="D3" s="78"/>
      <c r="E3" s="100"/>
      <c r="F3" s="101"/>
      <c r="G3" s="101"/>
      <c r="H3" s="102"/>
      <c r="I3" s="78"/>
      <c r="J3" s="78"/>
      <c r="K3" s="78"/>
      <c r="L3" s="86"/>
    </row>
    <row r="4" spans="1:12" ht="15" customHeight="1" x14ac:dyDescent="0.25">
      <c r="A4" s="85"/>
      <c r="B4" s="78"/>
      <c r="C4" s="78"/>
      <c r="D4" s="78"/>
      <c r="E4" s="100"/>
      <c r="F4" s="101"/>
      <c r="G4" s="101"/>
      <c r="H4" s="102"/>
      <c r="I4" s="78"/>
      <c r="J4" s="78"/>
      <c r="K4" s="78"/>
      <c r="L4" s="86"/>
    </row>
    <row r="5" spans="1:12" ht="15" customHeight="1" x14ac:dyDescent="0.25">
      <c r="A5" s="85"/>
      <c r="B5" s="78"/>
      <c r="C5" s="78"/>
      <c r="D5" s="78"/>
      <c r="E5" s="100"/>
      <c r="F5" s="101"/>
      <c r="G5" s="101"/>
      <c r="H5" s="102"/>
      <c r="I5" s="78"/>
      <c r="J5" s="78"/>
      <c r="K5" s="78"/>
      <c r="L5" s="86"/>
    </row>
    <row r="6" spans="1:12" ht="15" customHeight="1" x14ac:dyDescent="0.25">
      <c r="A6" s="85"/>
      <c r="B6" s="78"/>
      <c r="C6" s="78"/>
      <c r="D6" s="78"/>
      <c r="E6" s="100"/>
      <c r="F6" s="101"/>
      <c r="G6" s="101"/>
      <c r="H6" s="102"/>
      <c r="I6" s="78"/>
      <c r="J6" s="78"/>
      <c r="K6" s="78"/>
      <c r="L6" s="86"/>
    </row>
    <row r="7" spans="1:12" ht="15" customHeight="1" x14ac:dyDescent="0.25">
      <c r="A7" s="85"/>
      <c r="B7" s="78"/>
      <c r="C7" s="78"/>
      <c r="D7" s="78"/>
      <c r="E7" s="103"/>
      <c r="F7" s="104"/>
      <c r="G7" s="104"/>
      <c r="H7" s="105"/>
      <c r="I7" s="78"/>
      <c r="J7" s="78"/>
      <c r="K7" s="78"/>
      <c r="L7" s="86"/>
    </row>
    <row r="8" spans="1:12" ht="15" customHeight="1" thickBot="1" x14ac:dyDescent="0.3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9"/>
    </row>
    <row r="9" spans="1:12" ht="15" customHeight="1" x14ac:dyDescent="0.25">
      <c r="B9" s="80"/>
      <c r="C9" s="81"/>
      <c r="D9" s="81"/>
      <c r="E9" s="81"/>
      <c r="F9" s="81"/>
      <c r="G9" s="81"/>
      <c r="H9" s="81"/>
      <c r="I9" s="81"/>
      <c r="J9" s="81"/>
      <c r="K9" s="81"/>
    </row>
    <row r="10" spans="1:12" x14ac:dyDescent="0.25"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2" x14ac:dyDescent="0.25"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2" x14ac:dyDescent="0.25"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2" ht="15" customHeight="1" x14ac:dyDescent="0.25"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2" x14ac:dyDescent="0.25"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2" x14ac:dyDescent="0.25">
      <c r="B15" s="81"/>
      <c r="C15" s="81"/>
      <c r="D15" s="81"/>
      <c r="E15" s="81"/>
      <c r="F15" s="81"/>
      <c r="G15" s="81"/>
      <c r="H15" s="81"/>
      <c r="I15" s="81"/>
      <c r="J15" s="81"/>
      <c r="K15" s="81"/>
    </row>
    <row r="16" spans="1:12" x14ac:dyDescent="0.25">
      <c r="B16" s="81"/>
      <c r="C16" s="81"/>
      <c r="D16" s="81"/>
      <c r="E16" s="81"/>
      <c r="F16" s="81"/>
      <c r="G16" s="81"/>
      <c r="H16" s="81"/>
      <c r="I16" s="81"/>
      <c r="J16" s="81"/>
      <c r="K16" s="81"/>
    </row>
    <row r="17" spans="2:11" x14ac:dyDescent="0.25">
      <c r="B17" s="81"/>
      <c r="C17" s="81"/>
      <c r="D17" s="81"/>
      <c r="E17" s="81"/>
      <c r="F17" s="81"/>
      <c r="G17" s="81"/>
      <c r="H17" s="81"/>
      <c r="I17" s="81"/>
      <c r="J17" s="81"/>
      <c r="K17" s="81"/>
    </row>
    <row r="18" spans="2:11" x14ac:dyDescent="0.25">
      <c r="B18" s="81"/>
      <c r="C18" s="81"/>
      <c r="D18" s="81"/>
      <c r="E18" s="81"/>
      <c r="F18" s="81"/>
      <c r="G18" s="81"/>
      <c r="H18" s="81"/>
      <c r="I18" s="81"/>
      <c r="J18" s="81"/>
      <c r="K18" s="81"/>
    </row>
    <row r="19" spans="2:11" x14ac:dyDescent="0.25">
      <c r="B19" s="81"/>
      <c r="C19" s="81"/>
      <c r="D19" s="81"/>
      <c r="E19" s="81"/>
      <c r="F19" s="81"/>
      <c r="G19" s="81"/>
      <c r="H19" s="81"/>
      <c r="I19" s="81"/>
      <c r="J19" s="81"/>
      <c r="K19" s="81"/>
    </row>
    <row r="20" spans="2:11" x14ac:dyDescent="0.25"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2:11" x14ac:dyDescent="0.25">
      <c r="B21" s="81"/>
      <c r="C21" s="81"/>
      <c r="D21" s="81"/>
      <c r="E21" s="81"/>
      <c r="F21" s="81"/>
      <c r="G21" s="81"/>
      <c r="H21" s="81"/>
      <c r="I21" s="81"/>
      <c r="J21" s="81"/>
      <c r="K21" s="81"/>
    </row>
    <row r="22" spans="2:11" x14ac:dyDescent="0.25">
      <c r="B22" s="81"/>
      <c r="C22" s="81"/>
      <c r="D22" s="81"/>
      <c r="E22" s="81"/>
      <c r="F22" s="81"/>
      <c r="G22" s="81"/>
      <c r="H22" s="81"/>
      <c r="I22" s="81"/>
      <c r="J22" s="81"/>
      <c r="K22" s="81"/>
    </row>
    <row r="23" spans="2:11" x14ac:dyDescent="0.25">
      <c r="B23" s="81"/>
      <c r="C23" s="81"/>
      <c r="D23" s="81"/>
      <c r="E23" s="81"/>
      <c r="F23" s="81"/>
      <c r="G23" s="81"/>
      <c r="H23" s="81"/>
      <c r="I23" s="81"/>
      <c r="J23" s="81"/>
      <c r="K23" s="81"/>
    </row>
    <row r="24" spans="2:11" x14ac:dyDescent="0.25">
      <c r="B24" s="81"/>
      <c r="C24" s="81"/>
      <c r="D24" s="81"/>
      <c r="E24" s="81"/>
      <c r="F24" s="81"/>
      <c r="G24" s="81"/>
      <c r="H24" s="81"/>
      <c r="I24" s="81"/>
      <c r="J24" s="81"/>
      <c r="K24" s="81"/>
    </row>
    <row r="25" spans="2:11" x14ac:dyDescent="0.25">
      <c r="B25" s="81"/>
      <c r="C25" s="81"/>
      <c r="D25" s="81"/>
      <c r="E25" s="81"/>
      <c r="F25" s="81"/>
      <c r="G25" s="81"/>
      <c r="H25" s="81"/>
      <c r="I25" s="81"/>
      <c r="J25" s="81"/>
      <c r="K25" s="81"/>
    </row>
    <row r="26" spans="2:11" x14ac:dyDescent="0.25"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7" spans="2:11" x14ac:dyDescent="0.25"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8" spans="2:11" x14ac:dyDescent="0.25">
      <c r="B28" s="81"/>
      <c r="C28" s="81"/>
      <c r="D28" s="81"/>
      <c r="E28" s="81"/>
      <c r="F28" s="81"/>
      <c r="G28" s="81"/>
      <c r="H28" s="81"/>
      <c r="I28" s="81"/>
      <c r="J28" s="81"/>
      <c r="K28" s="81"/>
    </row>
    <row r="29" spans="2:11" x14ac:dyDescent="0.25">
      <c r="B29" s="79"/>
      <c r="C29" s="79"/>
      <c r="D29" s="79"/>
      <c r="E29" s="79"/>
      <c r="F29" s="79"/>
      <c r="G29" s="79"/>
      <c r="H29" s="79"/>
      <c r="I29" s="79"/>
      <c r="J29" s="79"/>
      <c r="K29" s="79"/>
    </row>
  </sheetData>
  <mergeCells count="1">
    <mergeCell ref="E2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10"/>
  <sheetViews>
    <sheetView tabSelected="1" zoomScale="51" zoomScaleNormal="51" workbookViewId="0">
      <pane ySplit="1" topLeftCell="A2" activePane="bottomLeft" state="frozen"/>
      <selection pane="bottomLeft" sqref="A1:W1"/>
    </sheetView>
  </sheetViews>
  <sheetFormatPr defaultColWidth="9.140625" defaultRowHeight="15" x14ac:dyDescent="0.25"/>
  <cols>
    <col min="1" max="1" width="31.85546875" style="14" customWidth="1"/>
    <col min="2" max="2" width="11.7109375" style="14" customWidth="1"/>
    <col min="3" max="3" width="9.140625" style="14"/>
    <col min="4" max="5" width="9.140625" style="14" customWidth="1"/>
    <col min="6" max="6" width="9.140625" style="14"/>
    <col min="7" max="7" width="9.140625" style="14" customWidth="1"/>
    <col min="8" max="8" width="1.140625" style="14" customWidth="1"/>
    <col min="9" max="9" width="31.85546875" style="14" customWidth="1"/>
    <col min="10" max="10" width="11.7109375" style="14" customWidth="1"/>
    <col min="11" max="11" width="9.140625" style="14"/>
    <col min="12" max="13" width="9.140625" style="14" customWidth="1"/>
    <col min="14" max="15" width="9.140625" style="14"/>
    <col min="16" max="16" width="1.140625" style="14" customWidth="1"/>
    <col min="17" max="17" width="31.85546875" style="14" customWidth="1"/>
    <col min="18" max="18" width="11.7109375" style="14" customWidth="1"/>
    <col min="19" max="19" width="9.140625" style="14"/>
    <col min="20" max="21" width="9.140625" style="14" customWidth="1"/>
    <col min="22" max="23" width="9.140625" style="14"/>
    <col min="24" max="24" width="1.140625" style="14" customWidth="1"/>
    <col min="25" max="16384" width="9.140625" style="14"/>
  </cols>
  <sheetData>
    <row r="1" spans="1:24" ht="78" customHeight="1" x14ac:dyDescent="0.2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</row>
    <row r="2" spans="1:24" s="18" customFormat="1" ht="19.5" customHeight="1" thickBot="1" x14ac:dyDescent="0.3">
      <c r="A2" s="313" t="s">
        <v>67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</row>
    <row r="3" spans="1:24" s="15" customFormat="1" ht="26.25" customHeight="1" thickTop="1" x14ac:dyDescent="0.2">
      <c r="A3" s="187" t="s">
        <v>0</v>
      </c>
      <c r="B3" s="206" t="s">
        <v>1</v>
      </c>
      <c r="C3" s="207"/>
      <c r="D3" s="206" t="s">
        <v>2</v>
      </c>
      <c r="E3" s="207"/>
      <c r="F3" s="208" t="s">
        <v>2</v>
      </c>
      <c r="G3" s="209"/>
      <c r="H3" s="3"/>
      <c r="I3" s="175" t="s">
        <v>21</v>
      </c>
      <c r="J3" s="240" t="s">
        <v>1</v>
      </c>
      <c r="K3" s="181"/>
      <c r="L3" s="240" t="s">
        <v>2</v>
      </c>
      <c r="M3" s="181"/>
      <c r="N3" s="240" t="s">
        <v>2</v>
      </c>
      <c r="O3" s="306"/>
      <c r="P3" s="3"/>
      <c r="Q3" s="187" t="s">
        <v>77</v>
      </c>
      <c r="R3" s="206" t="s">
        <v>1</v>
      </c>
      <c r="S3" s="207"/>
      <c r="T3" s="206" t="s">
        <v>2</v>
      </c>
      <c r="U3" s="207"/>
      <c r="V3" s="206" t="s">
        <v>2</v>
      </c>
      <c r="W3" s="209"/>
      <c r="X3" s="16"/>
    </row>
    <row r="4" spans="1:24" s="15" customFormat="1" ht="20.25" x14ac:dyDescent="0.2">
      <c r="A4" s="188"/>
      <c r="B4" s="108" t="s">
        <v>76</v>
      </c>
      <c r="C4" s="145"/>
      <c r="D4" s="122">
        <v>161000</v>
      </c>
      <c r="E4" s="156"/>
      <c r="F4" s="122">
        <f>D4*(1-Szorzó!$E$2)</f>
        <v>161000</v>
      </c>
      <c r="G4" s="123"/>
      <c r="H4" s="3"/>
      <c r="I4" s="176"/>
      <c r="J4" s="108" t="s">
        <v>76</v>
      </c>
      <c r="K4" s="145"/>
      <c r="L4" s="122">
        <v>168000</v>
      </c>
      <c r="M4" s="156"/>
      <c r="N4" s="122">
        <f>L4*(1-Szorzó!$E$2)</f>
        <v>168000</v>
      </c>
      <c r="O4" s="205"/>
      <c r="P4" s="3"/>
      <c r="Q4" s="188"/>
      <c r="R4" s="108" t="s">
        <v>78</v>
      </c>
      <c r="S4" s="145"/>
      <c r="T4" s="122">
        <v>252000</v>
      </c>
      <c r="U4" s="156"/>
      <c r="V4" s="122">
        <f>T4*(1-Szorzó!$E$2)</f>
        <v>252000</v>
      </c>
      <c r="W4" s="123"/>
      <c r="X4" s="16"/>
    </row>
    <row r="5" spans="1:24" s="15" customFormat="1" ht="20.25" customHeight="1" x14ac:dyDescent="0.2">
      <c r="A5" s="188"/>
      <c r="B5" s="108" t="s">
        <v>3</v>
      </c>
      <c r="C5" s="145"/>
      <c r="D5" s="122">
        <v>164000</v>
      </c>
      <c r="E5" s="156"/>
      <c r="F5" s="122">
        <f>D5*(1-Szorzó!$E$2)</f>
        <v>164000</v>
      </c>
      <c r="G5" s="123"/>
      <c r="H5" s="3"/>
      <c r="I5" s="176"/>
      <c r="J5" s="108" t="s">
        <v>3</v>
      </c>
      <c r="K5" s="145"/>
      <c r="L5" s="122">
        <v>178000</v>
      </c>
      <c r="M5" s="156"/>
      <c r="N5" s="122">
        <f>L5*(1-Szorzó!$E$2)</f>
        <v>178000</v>
      </c>
      <c r="O5" s="205"/>
      <c r="P5" s="3"/>
      <c r="Q5" s="188"/>
      <c r="R5" s="108" t="s">
        <v>35</v>
      </c>
      <c r="S5" s="145"/>
      <c r="T5" s="122">
        <v>358000</v>
      </c>
      <c r="U5" s="156"/>
      <c r="V5" s="122">
        <f>T5*(1-Szorzó!$E$2)</f>
        <v>358000</v>
      </c>
      <c r="W5" s="123"/>
      <c r="X5" s="16"/>
    </row>
    <row r="6" spans="1:24" s="15" customFormat="1" ht="20.25" customHeight="1" x14ac:dyDescent="0.2">
      <c r="A6" s="188"/>
      <c r="B6" s="108" t="s">
        <v>177</v>
      </c>
      <c r="C6" s="145"/>
      <c r="D6" s="236">
        <v>233000</v>
      </c>
      <c r="E6" s="236"/>
      <c r="F6" s="122">
        <f>D6*(1-Szorzó!$E$2)</f>
        <v>233000</v>
      </c>
      <c r="G6" s="123"/>
      <c r="H6" s="3"/>
      <c r="I6" s="176"/>
      <c r="J6" s="108" t="s">
        <v>177</v>
      </c>
      <c r="K6" s="145"/>
      <c r="L6" s="122">
        <v>263000</v>
      </c>
      <c r="M6" s="156"/>
      <c r="N6" s="122">
        <f>L6*(1-Szorzó!$E$2)</f>
        <v>263000</v>
      </c>
      <c r="O6" s="205"/>
      <c r="P6" s="3"/>
      <c r="Q6" s="188"/>
      <c r="R6" s="158" t="s">
        <v>79</v>
      </c>
      <c r="S6" s="159"/>
      <c r="T6" s="159"/>
      <c r="U6" s="159"/>
      <c r="V6" s="159"/>
      <c r="W6" s="164"/>
      <c r="X6" s="16"/>
    </row>
    <row r="7" spans="1:24" s="15" customFormat="1" ht="20.25" customHeight="1" x14ac:dyDescent="0.2">
      <c r="A7" s="188"/>
      <c r="B7" s="108" t="s">
        <v>178</v>
      </c>
      <c r="C7" s="145"/>
      <c r="D7" s="236">
        <v>8500</v>
      </c>
      <c r="E7" s="236"/>
      <c r="F7" s="122">
        <f>D7*(1-Szorzó!$E$2)</f>
        <v>8500</v>
      </c>
      <c r="G7" s="123"/>
      <c r="H7" s="3"/>
      <c r="I7" s="176"/>
      <c r="J7" s="108" t="s">
        <v>178</v>
      </c>
      <c r="K7" s="145"/>
      <c r="L7" s="122">
        <v>8500</v>
      </c>
      <c r="M7" s="156"/>
      <c r="N7" s="122">
        <f>L7*(1-Szorzó!$E$2)</f>
        <v>8500</v>
      </c>
      <c r="O7" s="205"/>
      <c r="P7" s="3"/>
      <c r="Q7" s="188"/>
      <c r="R7" s="161"/>
      <c r="S7" s="162"/>
      <c r="T7" s="162"/>
      <c r="U7" s="162"/>
      <c r="V7" s="162"/>
      <c r="W7" s="168"/>
      <c r="X7" s="16"/>
    </row>
    <row r="8" spans="1:24" s="15" customFormat="1" ht="12.75" customHeight="1" x14ac:dyDescent="0.2">
      <c r="A8" s="188"/>
      <c r="B8" s="30" t="s">
        <v>4</v>
      </c>
      <c r="C8" s="31" t="s">
        <v>5</v>
      </c>
      <c r="D8" s="130"/>
      <c r="E8" s="131"/>
      <c r="F8" s="32" t="s">
        <v>6</v>
      </c>
      <c r="G8" s="33" t="s">
        <v>7</v>
      </c>
      <c r="H8" s="3"/>
      <c r="I8" s="176"/>
      <c r="J8" s="30" t="s">
        <v>4</v>
      </c>
      <c r="K8" s="31" t="s">
        <v>22</v>
      </c>
      <c r="L8" s="252"/>
      <c r="M8" s="253"/>
      <c r="N8" s="32" t="s">
        <v>6</v>
      </c>
      <c r="O8" s="37" t="s">
        <v>7</v>
      </c>
      <c r="P8" s="3"/>
      <c r="Q8" s="188"/>
      <c r="R8" s="30" t="s">
        <v>4</v>
      </c>
      <c r="S8" s="31" t="s">
        <v>80</v>
      </c>
      <c r="T8" s="130"/>
      <c r="U8" s="131"/>
      <c r="V8" s="30" t="s">
        <v>6</v>
      </c>
      <c r="W8" s="40" t="s">
        <v>36</v>
      </c>
      <c r="X8" s="16"/>
    </row>
    <row r="9" spans="1:24" s="15" customFormat="1" ht="12.75" customHeight="1" x14ac:dyDescent="0.2">
      <c r="A9" s="188"/>
      <c r="B9" s="30" t="s">
        <v>8</v>
      </c>
      <c r="C9" s="31" t="s">
        <v>9</v>
      </c>
      <c r="D9" s="132"/>
      <c r="E9" s="133"/>
      <c r="F9" s="32" t="s">
        <v>10</v>
      </c>
      <c r="G9" s="34" t="s">
        <v>11</v>
      </c>
      <c r="H9" s="3"/>
      <c r="I9" s="176"/>
      <c r="J9" s="30" t="s">
        <v>8</v>
      </c>
      <c r="K9" s="31" t="s">
        <v>9</v>
      </c>
      <c r="L9" s="254"/>
      <c r="M9" s="255"/>
      <c r="N9" s="32" t="s">
        <v>10</v>
      </c>
      <c r="O9" s="38" t="s">
        <v>11</v>
      </c>
      <c r="P9" s="3"/>
      <c r="Q9" s="188"/>
      <c r="R9" s="30" t="s">
        <v>8</v>
      </c>
      <c r="S9" s="31" t="s">
        <v>17</v>
      </c>
      <c r="T9" s="132"/>
      <c r="U9" s="133"/>
      <c r="V9" s="30" t="s">
        <v>10</v>
      </c>
      <c r="W9" s="34" t="s">
        <v>11</v>
      </c>
      <c r="X9" s="16"/>
    </row>
    <row r="10" spans="1:24" s="15" customFormat="1" ht="12.75" customHeight="1" x14ac:dyDescent="0.2">
      <c r="A10" s="188"/>
      <c r="B10" s="30" t="s">
        <v>12</v>
      </c>
      <c r="C10" s="31" t="s">
        <v>13</v>
      </c>
      <c r="D10" s="132"/>
      <c r="E10" s="133"/>
      <c r="F10" s="35" t="s">
        <v>14</v>
      </c>
      <c r="G10" s="36" t="s">
        <v>15</v>
      </c>
      <c r="H10" s="3"/>
      <c r="I10" s="176"/>
      <c r="J10" s="30" t="s">
        <v>12</v>
      </c>
      <c r="K10" s="31" t="s">
        <v>13</v>
      </c>
      <c r="L10" s="254"/>
      <c r="M10" s="255"/>
      <c r="N10" s="35" t="s">
        <v>14</v>
      </c>
      <c r="O10" s="39" t="s">
        <v>15</v>
      </c>
      <c r="P10" s="3"/>
      <c r="Q10" s="188"/>
      <c r="R10" s="30" t="s">
        <v>12</v>
      </c>
      <c r="S10" s="31" t="s">
        <v>47</v>
      </c>
      <c r="T10" s="132"/>
      <c r="U10" s="133"/>
      <c r="V10" s="41" t="s">
        <v>14</v>
      </c>
      <c r="W10" s="34" t="s">
        <v>15</v>
      </c>
      <c r="X10" s="16"/>
    </row>
    <row r="11" spans="1:24" s="15" customFormat="1" ht="12.75" customHeight="1" x14ac:dyDescent="0.2">
      <c r="A11" s="188"/>
      <c r="B11" s="30" t="s">
        <v>16</v>
      </c>
      <c r="C11" s="31" t="s">
        <v>17</v>
      </c>
      <c r="D11" s="132"/>
      <c r="E11" s="133"/>
      <c r="F11" s="35" t="s">
        <v>18</v>
      </c>
      <c r="G11" s="36" t="s">
        <v>54</v>
      </c>
      <c r="H11" s="3"/>
      <c r="I11" s="176"/>
      <c r="J11" s="30" t="s">
        <v>16</v>
      </c>
      <c r="K11" s="31" t="s">
        <v>17</v>
      </c>
      <c r="L11" s="254"/>
      <c r="M11" s="255"/>
      <c r="N11" s="35" t="s">
        <v>18</v>
      </c>
      <c r="O11" s="90" t="s">
        <v>54</v>
      </c>
      <c r="P11" s="3"/>
      <c r="Q11" s="188"/>
      <c r="R11" s="30" t="s">
        <v>16</v>
      </c>
      <c r="S11" s="31" t="s">
        <v>81</v>
      </c>
      <c r="T11" s="132"/>
      <c r="U11" s="133"/>
      <c r="V11" s="41" t="s">
        <v>18</v>
      </c>
      <c r="W11" s="36" t="s">
        <v>54</v>
      </c>
      <c r="X11" s="16"/>
    </row>
    <row r="12" spans="1:24" s="15" customFormat="1" ht="12.75" customHeight="1" x14ac:dyDescent="0.2">
      <c r="A12" s="188"/>
      <c r="B12" s="30" t="s">
        <v>19</v>
      </c>
      <c r="C12" s="31" t="s">
        <v>20</v>
      </c>
      <c r="D12" s="134"/>
      <c r="E12" s="135"/>
      <c r="F12" s="120"/>
      <c r="G12" s="121"/>
      <c r="H12" s="3"/>
      <c r="I12" s="176"/>
      <c r="J12" s="30" t="s">
        <v>19</v>
      </c>
      <c r="K12" s="31" t="s">
        <v>20</v>
      </c>
      <c r="L12" s="256"/>
      <c r="M12" s="257"/>
      <c r="N12" s="120"/>
      <c r="O12" s="146"/>
      <c r="P12" s="3"/>
      <c r="Q12" s="188"/>
      <c r="R12" s="30" t="s">
        <v>19</v>
      </c>
      <c r="S12" s="31" t="s">
        <v>60</v>
      </c>
      <c r="T12" s="134"/>
      <c r="U12" s="135"/>
      <c r="V12" s="120"/>
      <c r="W12" s="121"/>
      <c r="X12" s="16"/>
    </row>
    <row r="13" spans="1:24" s="15" customFormat="1" ht="133.5" customHeight="1" x14ac:dyDescent="0.2">
      <c r="A13" s="188"/>
      <c r="B13" s="210" t="s">
        <v>176</v>
      </c>
      <c r="C13" s="211"/>
      <c r="D13" s="211"/>
      <c r="E13" s="211"/>
      <c r="F13" s="211"/>
      <c r="G13" s="212"/>
      <c r="H13" s="3"/>
      <c r="I13" s="176"/>
      <c r="J13" s="210" t="s">
        <v>179</v>
      </c>
      <c r="K13" s="211"/>
      <c r="L13" s="211"/>
      <c r="M13" s="211"/>
      <c r="N13" s="211"/>
      <c r="O13" s="235"/>
      <c r="P13" s="3"/>
      <c r="Q13" s="188"/>
      <c r="R13" s="210" t="s">
        <v>180</v>
      </c>
      <c r="S13" s="211"/>
      <c r="T13" s="211"/>
      <c r="U13" s="211"/>
      <c r="V13" s="211"/>
      <c r="W13" s="215"/>
      <c r="X13" s="16"/>
    </row>
    <row r="14" spans="1:24" s="15" customFormat="1" ht="23.25" customHeight="1" thickBot="1" x14ac:dyDescent="0.25">
      <c r="A14" s="189"/>
      <c r="B14" s="172"/>
      <c r="C14" s="173"/>
      <c r="D14" s="173"/>
      <c r="E14" s="173"/>
      <c r="F14" s="173"/>
      <c r="G14" s="174"/>
      <c r="H14" s="3"/>
      <c r="I14" s="177"/>
      <c r="J14" s="202"/>
      <c r="K14" s="203"/>
      <c r="L14" s="203"/>
      <c r="M14" s="203"/>
      <c r="N14" s="203"/>
      <c r="O14" s="204"/>
      <c r="P14" s="3"/>
      <c r="Q14" s="189"/>
      <c r="R14" s="198"/>
      <c r="S14" s="199"/>
      <c r="T14" s="199"/>
      <c r="U14" s="199"/>
      <c r="V14" s="199"/>
      <c r="W14" s="200"/>
      <c r="X14" s="16"/>
    </row>
    <row r="15" spans="1:24" ht="15.75" customHeight="1" thickBot="1" x14ac:dyDescent="0.3"/>
    <row r="16" spans="1:24" s="15" customFormat="1" ht="26.25" customHeight="1" x14ac:dyDescent="0.2">
      <c r="A16" s="187" t="s">
        <v>82</v>
      </c>
      <c r="B16" s="190" t="s">
        <v>1</v>
      </c>
      <c r="C16" s="191"/>
      <c r="D16" s="206" t="s">
        <v>2</v>
      </c>
      <c r="E16" s="207"/>
      <c r="F16" s="208" t="s">
        <v>2</v>
      </c>
      <c r="G16" s="209"/>
      <c r="H16" s="3"/>
      <c r="I16" s="187" t="s">
        <v>85</v>
      </c>
      <c r="J16" s="190" t="s">
        <v>1</v>
      </c>
      <c r="K16" s="191"/>
      <c r="L16" s="206" t="s">
        <v>2</v>
      </c>
      <c r="M16" s="207"/>
      <c r="N16" s="208" t="s">
        <v>2</v>
      </c>
      <c r="O16" s="209"/>
      <c r="P16" s="3"/>
      <c r="Q16" s="187" t="s">
        <v>87</v>
      </c>
      <c r="R16" s="190" t="s">
        <v>1</v>
      </c>
      <c r="S16" s="191"/>
      <c r="T16" s="206" t="s">
        <v>2</v>
      </c>
      <c r="U16" s="207"/>
      <c r="V16" s="208" t="s">
        <v>2</v>
      </c>
      <c r="W16" s="209"/>
      <c r="X16" s="16"/>
    </row>
    <row r="17" spans="1:24" s="15" customFormat="1" ht="20.25" x14ac:dyDescent="0.2">
      <c r="A17" s="188"/>
      <c r="B17" s="108" t="s">
        <v>78</v>
      </c>
      <c r="C17" s="145"/>
      <c r="D17" s="236">
        <v>270000</v>
      </c>
      <c r="E17" s="236"/>
      <c r="F17" s="122">
        <f>D17*(1-Szorzó!$E$2)</f>
        <v>270000</v>
      </c>
      <c r="G17" s="123"/>
      <c r="H17" s="3"/>
      <c r="I17" s="188"/>
      <c r="J17" s="108" t="s">
        <v>78</v>
      </c>
      <c r="K17" s="145"/>
      <c r="L17" s="236">
        <v>242000</v>
      </c>
      <c r="M17" s="236"/>
      <c r="N17" s="122">
        <f>L17*(1-Szorzó!$E$2)</f>
        <v>242000</v>
      </c>
      <c r="O17" s="123"/>
      <c r="P17" s="3"/>
      <c r="Q17" s="188"/>
      <c r="R17" s="108" t="s">
        <v>78</v>
      </c>
      <c r="S17" s="145"/>
      <c r="T17" s="236">
        <v>251000</v>
      </c>
      <c r="U17" s="236"/>
      <c r="V17" s="122">
        <f>T17*(1-Szorzó!$E$2)</f>
        <v>251000</v>
      </c>
      <c r="W17" s="123"/>
      <c r="X17" s="16"/>
    </row>
    <row r="18" spans="1:24" s="15" customFormat="1" ht="20.25" customHeight="1" x14ac:dyDescent="0.2">
      <c r="A18" s="188"/>
      <c r="B18" s="108" t="s">
        <v>35</v>
      </c>
      <c r="C18" s="145"/>
      <c r="D18" s="236">
        <v>374000</v>
      </c>
      <c r="E18" s="236"/>
      <c r="F18" s="122">
        <f>D18*(1-Szorzó!$E$2)</f>
        <v>374000</v>
      </c>
      <c r="G18" s="123"/>
      <c r="H18" s="3"/>
      <c r="I18" s="188"/>
      <c r="J18" s="108" t="s">
        <v>177</v>
      </c>
      <c r="K18" s="145"/>
      <c r="L18" s="236">
        <v>336000</v>
      </c>
      <c r="M18" s="236"/>
      <c r="N18" s="122">
        <f>L18*(1-Szorzó!$E$2)</f>
        <v>336000</v>
      </c>
      <c r="O18" s="123"/>
      <c r="P18" s="3"/>
      <c r="Q18" s="188"/>
      <c r="R18" s="108" t="s">
        <v>35</v>
      </c>
      <c r="S18" s="145"/>
      <c r="T18" s="236">
        <v>338000</v>
      </c>
      <c r="U18" s="236"/>
      <c r="V18" s="122">
        <f>T18*(1-Szorzó!$E$2)</f>
        <v>338000</v>
      </c>
      <c r="W18" s="123"/>
      <c r="X18" s="16"/>
    </row>
    <row r="19" spans="1:24" s="15" customFormat="1" ht="20.25" customHeight="1" x14ac:dyDescent="0.2">
      <c r="A19" s="188"/>
      <c r="B19" s="158" t="s">
        <v>79</v>
      </c>
      <c r="C19" s="159"/>
      <c r="D19" s="159"/>
      <c r="E19" s="159"/>
      <c r="F19" s="159"/>
      <c r="G19" s="164"/>
      <c r="H19" s="3"/>
      <c r="I19" s="188"/>
      <c r="J19" s="158" t="s">
        <v>79</v>
      </c>
      <c r="K19" s="159"/>
      <c r="L19" s="159"/>
      <c r="M19" s="159"/>
      <c r="N19" s="159"/>
      <c r="O19" s="164"/>
      <c r="P19" s="3"/>
      <c r="Q19" s="188"/>
      <c r="R19" s="158" t="s">
        <v>79</v>
      </c>
      <c r="S19" s="159"/>
      <c r="T19" s="159"/>
      <c r="U19" s="159"/>
      <c r="V19" s="159"/>
      <c r="W19" s="164"/>
      <c r="X19" s="16"/>
    </row>
    <row r="20" spans="1:24" s="15" customFormat="1" ht="20.25" customHeight="1" x14ac:dyDescent="0.2">
      <c r="A20" s="188"/>
      <c r="B20" s="161"/>
      <c r="C20" s="162"/>
      <c r="D20" s="162"/>
      <c r="E20" s="162"/>
      <c r="F20" s="162"/>
      <c r="G20" s="168"/>
      <c r="H20" s="3"/>
      <c r="I20" s="188"/>
      <c r="J20" s="161"/>
      <c r="K20" s="162"/>
      <c r="L20" s="162"/>
      <c r="M20" s="162"/>
      <c r="N20" s="162"/>
      <c r="O20" s="168"/>
      <c r="P20" s="3"/>
      <c r="Q20" s="188"/>
      <c r="R20" s="161"/>
      <c r="S20" s="162"/>
      <c r="T20" s="162"/>
      <c r="U20" s="162"/>
      <c r="V20" s="162"/>
      <c r="W20" s="168"/>
      <c r="X20" s="16"/>
    </row>
    <row r="21" spans="1:24" s="15" customFormat="1" ht="12.75" customHeight="1" x14ac:dyDescent="0.2">
      <c r="A21" s="188"/>
      <c r="B21" s="30" t="s">
        <v>4</v>
      </c>
      <c r="C21" s="31" t="s">
        <v>83</v>
      </c>
      <c r="D21" s="130"/>
      <c r="E21" s="131"/>
      <c r="F21" s="30" t="s">
        <v>6</v>
      </c>
      <c r="G21" s="40" t="s">
        <v>36</v>
      </c>
      <c r="H21" s="3"/>
      <c r="I21" s="188"/>
      <c r="J21" s="30" t="s">
        <v>4</v>
      </c>
      <c r="K21" s="31" t="s">
        <v>86</v>
      </c>
      <c r="L21" s="130"/>
      <c r="M21" s="131"/>
      <c r="N21" s="30" t="s">
        <v>6</v>
      </c>
      <c r="O21" s="40" t="s">
        <v>36</v>
      </c>
      <c r="P21" s="3"/>
      <c r="Q21" s="188"/>
      <c r="R21" s="30" t="s">
        <v>4</v>
      </c>
      <c r="S21" s="31" t="s">
        <v>88</v>
      </c>
      <c r="T21" s="130"/>
      <c r="U21" s="131"/>
      <c r="V21" s="30" t="s">
        <v>6</v>
      </c>
      <c r="W21" s="40" t="s">
        <v>36</v>
      </c>
      <c r="X21" s="16"/>
    </row>
    <row r="22" spans="1:24" s="15" customFormat="1" ht="12.75" customHeight="1" x14ac:dyDescent="0.2">
      <c r="A22" s="188"/>
      <c r="B22" s="30" t="s">
        <v>8</v>
      </c>
      <c r="C22" s="31" t="s">
        <v>84</v>
      </c>
      <c r="D22" s="132"/>
      <c r="E22" s="133"/>
      <c r="F22" s="30" t="s">
        <v>10</v>
      </c>
      <c r="G22" s="34" t="s">
        <v>11</v>
      </c>
      <c r="H22" s="3"/>
      <c r="I22" s="188"/>
      <c r="J22" s="30" t="s">
        <v>8</v>
      </c>
      <c r="K22" s="31" t="s">
        <v>17</v>
      </c>
      <c r="L22" s="132"/>
      <c r="M22" s="133"/>
      <c r="N22" s="30" t="s">
        <v>10</v>
      </c>
      <c r="O22" s="34" t="s">
        <v>11</v>
      </c>
      <c r="P22" s="3"/>
      <c r="Q22" s="188"/>
      <c r="R22" s="30" t="s">
        <v>8</v>
      </c>
      <c r="S22" s="31" t="s">
        <v>84</v>
      </c>
      <c r="T22" s="132"/>
      <c r="U22" s="133"/>
      <c r="V22" s="30" t="s">
        <v>10</v>
      </c>
      <c r="W22" s="34" t="s">
        <v>11</v>
      </c>
      <c r="X22" s="16"/>
    </row>
    <row r="23" spans="1:24" s="15" customFormat="1" ht="12.75" customHeight="1" x14ac:dyDescent="0.2">
      <c r="A23" s="188"/>
      <c r="B23" s="30" t="s">
        <v>12</v>
      </c>
      <c r="C23" s="31" t="s">
        <v>47</v>
      </c>
      <c r="D23" s="132"/>
      <c r="E23" s="133"/>
      <c r="F23" s="41" t="s">
        <v>14</v>
      </c>
      <c r="G23" s="34" t="s">
        <v>15</v>
      </c>
      <c r="H23" s="3"/>
      <c r="I23" s="188"/>
      <c r="J23" s="30" t="s">
        <v>12</v>
      </c>
      <c r="K23" s="31" t="s">
        <v>47</v>
      </c>
      <c r="L23" s="132"/>
      <c r="M23" s="133"/>
      <c r="N23" s="41" t="s">
        <v>14</v>
      </c>
      <c r="O23" s="34" t="s">
        <v>15</v>
      </c>
      <c r="P23" s="3"/>
      <c r="Q23" s="188"/>
      <c r="R23" s="30" t="s">
        <v>12</v>
      </c>
      <c r="S23" s="31" t="s">
        <v>47</v>
      </c>
      <c r="T23" s="132"/>
      <c r="U23" s="133"/>
      <c r="V23" s="41" t="s">
        <v>14</v>
      </c>
      <c r="W23" s="34" t="s">
        <v>15</v>
      </c>
      <c r="X23" s="16"/>
    </row>
    <row r="24" spans="1:24" s="15" customFormat="1" ht="12.75" customHeight="1" x14ac:dyDescent="0.2">
      <c r="A24" s="188"/>
      <c r="B24" s="30" t="s">
        <v>16</v>
      </c>
      <c r="C24" s="31" t="s">
        <v>81</v>
      </c>
      <c r="D24" s="132"/>
      <c r="E24" s="133"/>
      <c r="F24" s="41" t="s">
        <v>18</v>
      </c>
      <c r="G24" s="36" t="s">
        <v>54</v>
      </c>
      <c r="H24" s="3"/>
      <c r="I24" s="188"/>
      <c r="J24" s="30" t="s">
        <v>16</v>
      </c>
      <c r="K24" s="31" t="s">
        <v>81</v>
      </c>
      <c r="L24" s="132"/>
      <c r="M24" s="133"/>
      <c r="N24" s="41" t="s">
        <v>18</v>
      </c>
      <c r="O24" s="36" t="s">
        <v>54</v>
      </c>
      <c r="P24" s="3"/>
      <c r="Q24" s="188"/>
      <c r="R24" s="30" t="s">
        <v>16</v>
      </c>
      <c r="S24" s="31" t="s">
        <v>81</v>
      </c>
      <c r="T24" s="132"/>
      <c r="U24" s="133"/>
      <c r="V24" s="41" t="s">
        <v>18</v>
      </c>
      <c r="W24" s="36" t="s">
        <v>54</v>
      </c>
      <c r="X24" s="16"/>
    </row>
    <row r="25" spans="1:24" s="15" customFormat="1" ht="12.75" customHeight="1" x14ac:dyDescent="0.2">
      <c r="A25" s="188"/>
      <c r="B25" s="30" t="s">
        <v>19</v>
      </c>
      <c r="C25" s="31" t="s">
        <v>60</v>
      </c>
      <c r="D25" s="134"/>
      <c r="E25" s="135"/>
      <c r="F25" s="120"/>
      <c r="G25" s="121"/>
      <c r="H25" s="3"/>
      <c r="I25" s="188"/>
      <c r="J25" s="30" t="s">
        <v>19</v>
      </c>
      <c r="K25" s="31" t="s">
        <v>60</v>
      </c>
      <c r="L25" s="134"/>
      <c r="M25" s="135"/>
      <c r="N25" s="120"/>
      <c r="O25" s="121"/>
      <c r="P25" s="3"/>
      <c r="Q25" s="188"/>
      <c r="R25" s="30" t="s">
        <v>19</v>
      </c>
      <c r="S25" s="31" t="s">
        <v>60</v>
      </c>
      <c r="T25" s="134"/>
      <c r="U25" s="135"/>
      <c r="V25" s="120"/>
      <c r="W25" s="121"/>
      <c r="X25" s="16"/>
    </row>
    <row r="26" spans="1:24" s="15" customFormat="1" ht="133.5" customHeight="1" x14ac:dyDescent="0.2">
      <c r="A26" s="188"/>
      <c r="B26" s="210" t="s">
        <v>181</v>
      </c>
      <c r="C26" s="211"/>
      <c r="D26" s="211"/>
      <c r="E26" s="211"/>
      <c r="F26" s="211"/>
      <c r="G26" s="215"/>
      <c r="H26" s="3"/>
      <c r="I26" s="188"/>
      <c r="J26" s="210" t="s">
        <v>182</v>
      </c>
      <c r="K26" s="211"/>
      <c r="L26" s="211"/>
      <c r="M26" s="211"/>
      <c r="N26" s="211"/>
      <c r="O26" s="215"/>
      <c r="P26" s="3"/>
      <c r="Q26" s="188"/>
      <c r="R26" s="210" t="s">
        <v>182</v>
      </c>
      <c r="S26" s="211"/>
      <c r="T26" s="211"/>
      <c r="U26" s="211"/>
      <c r="V26" s="211"/>
      <c r="W26" s="215"/>
      <c r="X26" s="16"/>
    </row>
    <row r="27" spans="1:24" s="15" customFormat="1" ht="23.25" customHeight="1" thickBot="1" x14ac:dyDescent="0.25">
      <c r="A27" s="189"/>
      <c r="B27" s="198"/>
      <c r="C27" s="199"/>
      <c r="D27" s="199"/>
      <c r="E27" s="199"/>
      <c r="F27" s="199"/>
      <c r="G27" s="200"/>
      <c r="H27" s="3"/>
      <c r="I27" s="189"/>
      <c r="J27" s="198"/>
      <c r="K27" s="199"/>
      <c r="L27" s="199"/>
      <c r="M27" s="199"/>
      <c r="N27" s="199"/>
      <c r="O27" s="200"/>
      <c r="P27" s="3"/>
      <c r="Q27" s="189"/>
      <c r="R27" s="198"/>
      <c r="S27" s="199"/>
      <c r="T27" s="199"/>
      <c r="U27" s="199"/>
      <c r="V27" s="199"/>
      <c r="W27" s="200"/>
      <c r="X27" s="16"/>
    </row>
    <row r="28" spans="1:24" ht="15.75" customHeight="1" thickBot="1" x14ac:dyDescent="0.3"/>
    <row r="29" spans="1:24" s="15" customFormat="1" ht="26.25" customHeight="1" thickTop="1" x14ac:dyDescent="0.2">
      <c r="A29" s="267" t="s">
        <v>25</v>
      </c>
      <c r="B29" s="240" t="s">
        <v>1</v>
      </c>
      <c r="C29" s="181"/>
      <c r="D29" s="240" t="s">
        <v>2</v>
      </c>
      <c r="E29" s="310"/>
      <c r="F29" s="240" t="s">
        <v>2</v>
      </c>
      <c r="G29" s="306"/>
      <c r="H29" s="3"/>
      <c r="I29" s="267" t="s">
        <v>34</v>
      </c>
      <c r="J29" s="240" t="s">
        <v>1</v>
      </c>
      <c r="K29" s="181"/>
      <c r="L29" s="178" t="s">
        <v>2</v>
      </c>
      <c r="M29" s="180"/>
      <c r="N29" s="181" t="s">
        <v>2</v>
      </c>
      <c r="O29" s="182"/>
      <c r="P29" s="3"/>
      <c r="Q29" s="187" t="s">
        <v>90</v>
      </c>
      <c r="R29" s="206" t="s">
        <v>1</v>
      </c>
      <c r="S29" s="207"/>
      <c r="T29" s="190" t="s">
        <v>2</v>
      </c>
      <c r="U29" s="213"/>
      <c r="V29" s="207" t="s">
        <v>2</v>
      </c>
      <c r="W29" s="214"/>
    </row>
    <row r="30" spans="1:24" s="15" customFormat="1" ht="20.25" customHeight="1" x14ac:dyDescent="0.2">
      <c r="A30" s="268"/>
      <c r="B30" s="230" t="s">
        <v>89</v>
      </c>
      <c r="C30" s="231"/>
      <c r="D30" s="122">
        <v>135000</v>
      </c>
      <c r="E30" s="156"/>
      <c r="F30" s="122">
        <f>D30*(1-Szorzó!$E$2)</f>
        <v>135000</v>
      </c>
      <c r="G30" s="311"/>
      <c r="H30" s="3"/>
      <c r="I30" s="268"/>
      <c r="J30" s="108" t="s">
        <v>35</v>
      </c>
      <c r="K30" s="145"/>
      <c r="L30" s="122">
        <v>159000</v>
      </c>
      <c r="M30" s="156"/>
      <c r="N30" s="122">
        <f>L30*(1-Szorzó!$E$2)</f>
        <v>159000</v>
      </c>
      <c r="O30" s="205"/>
      <c r="P30" s="3"/>
      <c r="Q30" s="188"/>
      <c r="R30" s="108" t="s">
        <v>91</v>
      </c>
      <c r="S30" s="145"/>
      <c r="T30" s="157">
        <v>105000</v>
      </c>
      <c r="U30" s="123"/>
      <c r="V30" s="122">
        <f>T30*(1-Szorzó!$E$2)</f>
        <v>105000</v>
      </c>
      <c r="W30" s="123"/>
    </row>
    <row r="31" spans="1:24" s="15" customFormat="1" ht="20.25" customHeight="1" x14ac:dyDescent="0.2">
      <c r="A31" s="268"/>
      <c r="B31" s="158" t="s">
        <v>26</v>
      </c>
      <c r="C31" s="159"/>
      <c r="D31" s="159"/>
      <c r="E31" s="159"/>
      <c r="F31" s="159"/>
      <c r="G31" s="160"/>
      <c r="H31" s="3"/>
      <c r="I31" s="268"/>
      <c r="J31" s="147"/>
      <c r="K31" s="148"/>
      <c r="L31" s="148"/>
      <c r="M31" s="148"/>
      <c r="N31" s="148"/>
      <c r="O31" s="149"/>
      <c r="P31" s="3"/>
      <c r="Q31" s="188"/>
      <c r="R31" s="258"/>
      <c r="S31" s="259"/>
      <c r="T31" s="259"/>
      <c r="U31" s="259"/>
      <c r="V31" s="259"/>
      <c r="W31" s="260"/>
    </row>
    <row r="32" spans="1:24" s="15" customFormat="1" ht="20.25" customHeight="1" x14ac:dyDescent="0.2">
      <c r="A32" s="268"/>
      <c r="B32" s="165"/>
      <c r="C32" s="166"/>
      <c r="D32" s="166"/>
      <c r="E32" s="166"/>
      <c r="F32" s="166"/>
      <c r="G32" s="183"/>
      <c r="H32" s="3"/>
      <c r="I32" s="268"/>
      <c r="J32" s="150"/>
      <c r="K32" s="151"/>
      <c r="L32" s="151"/>
      <c r="M32" s="151"/>
      <c r="N32" s="151"/>
      <c r="O32" s="152"/>
      <c r="P32" s="3"/>
      <c r="Q32" s="188"/>
      <c r="R32" s="261"/>
      <c r="S32" s="262"/>
      <c r="T32" s="262"/>
      <c r="U32" s="262"/>
      <c r="V32" s="262"/>
      <c r="W32" s="263"/>
    </row>
    <row r="33" spans="1:24" s="15" customFormat="1" ht="20.25" customHeight="1" x14ac:dyDescent="0.2">
      <c r="A33" s="268"/>
      <c r="B33" s="161"/>
      <c r="C33" s="162"/>
      <c r="D33" s="162"/>
      <c r="E33" s="162"/>
      <c r="F33" s="162"/>
      <c r="G33" s="163"/>
      <c r="H33" s="3"/>
      <c r="I33" s="268"/>
      <c r="J33" s="153"/>
      <c r="K33" s="154"/>
      <c r="L33" s="154"/>
      <c r="M33" s="154"/>
      <c r="N33" s="154"/>
      <c r="O33" s="155"/>
      <c r="P33" s="3"/>
      <c r="Q33" s="188"/>
      <c r="R33" s="264"/>
      <c r="S33" s="265"/>
      <c r="T33" s="265"/>
      <c r="U33" s="265"/>
      <c r="V33" s="265"/>
      <c r="W33" s="266"/>
    </row>
    <row r="34" spans="1:24" s="15" customFormat="1" ht="12.75" customHeight="1" x14ac:dyDescent="0.2">
      <c r="A34" s="268"/>
      <c r="B34" s="30" t="s">
        <v>4</v>
      </c>
      <c r="C34" s="31" t="s">
        <v>27</v>
      </c>
      <c r="D34" s="130"/>
      <c r="E34" s="237"/>
      <c r="F34" s="30" t="s">
        <v>6</v>
      </c>
      <c r="G34" s="37" t="s">
        <v>24</v>
      </c>
      <c r="H34" s="3"/>
      <c r="I34" s="268"/>
      <c r="J34" s="30" t="s">
        <v>4</v>
      </c>
      <c r="K34" s="31" t="s">
        <v>27</v>
      </c>
      <c r="L34" s="130"/>
      <c r="M34" s="237"/>
      <c r="N34" s="30" t="s">
        <v>6</v>
      </c>
      <c r="O34" s="37" t="s">
        <v>24</v>
      </c>
      <c r="P34" s="3"/>
      <c r="Q34" s="188"/>
      <c r="R34" s="30" t="s">
        <v>4</v>
      </c>
      <c r="S34" s="31" t="s">
        <v>92</v>
      </c>
      <c r="T34" s="130"/>
      <c r="U34" s="131"/>
      <c r="V34" s="30" t="s">
        <v>6</v>
      </c>
      <c r="W34" s="33" t="s">
        <v>93</v>
      </c>
    </row>
    <row r="35" spans="1:24" s="15" customFormat="1" ht="12.75" customHeight="1" x14ac:dyDescent="0.2">
      <c r="A35" s="268"/>
      <c r="B35" s="30" t="s">
        <v>8</v>
      </c>
      <c r="C35" s="31" t="s">
        <v>28</v>
      </c>
      <c r="D35" s="132"/>
      <c r="E35" s="238"/>
      <c r="F35" s="30" t="s">
        <v>10</v>
      </c>
      <c r="G35" s="38" t="s">
        <v>11</v>
      </c>
      <c r="H35" s="3"/>
      <c r="I35" s="268"/>
      <c r="J35" s="30" t="s">
        <v>8</v>
      </c>
      <c r="K35" s="31" t="s">
        <v>28</v>
      </c>
      <c r="L35" s="132"/>
      <c r="M35" s="238"/>
      <c r="N35" s="30" t="s">
        <v>10</v>
      </c>
      <c r="O35" s="38" t="s">
        <v>11</v>
      </c>
      <c r="P35" s="3"/>
      <c r="Q35" s="188"/>
      <c r="R35" s="30" t="s">
        <v>8</v>
      </c>
      <c r="S35" s="31" t="s">
        <v>94</v>
      </c>
      <c r="T35" s="132"/>
      <c r="U35" s="133"/>
      <c r="V35" s="30" t="s">
        <v>10</v>
      </c>
      <c r="W35" s="34" t="s">
        <v>95</v>
      </c>
    </row>
    <row r="36" spans="1:24" s="15" customFormat="1" ht="12.75" customHeight="1" x14ac:dyDescent="0.2">
      <c r="A36" s="268"/>
      <c r="B36" s="30" t="s">
        <v>12</v>
      </c>
      <c r="C36" s="31" t="s">
        <v>29</v>
      </c>
      <c r="D36" s="132"/>
      <c r="E36" s="238"/>
      <c r="F36" s="41" t="s">
        <v>14</v>
      </c>
      <c r="G36" s="42" t="s">
        <v>30</v>
      </c>
      <c r="H36" s="3"/>
      <c r="I36" s="268"/>
      <c r="J36" s="30" t="s">
        <v>12</v>
      </c>
      <c r="K36" s="31" t="s">
        <v>29</v>
      </c>
      <c r="L36" s="132"/>
      <c r="M36" s="238"/>
      <c r="N36" s="41" t="s">
        <v>14</v>
      </c>
      <c r="O36" s="42" t="s">
        <v>15</v>
      </c>
      <c r="P36" s="3"/>
      <c r="Q36" s="188"/>
      <c r="R36" s="30" t="s">
        <v>12</v>
      </c>
      <c r="S36" s="31" t="s">
        <v>81</v>
      </c>
      <c r="T36" s="132"/>
      <c r="U36" s="133"/>
      <c r="V36" s="41" t="s">
        <v>14</v>
      </c>
      <c r="W36" s="36" t="s">
        <v>15</v>
      </c>
    </row>
    <row r="37" spans="1:24" s="15" customFormat="1" ht="12.75" customHeight="1" x14ac:dyDescent="0.2">
      <c r="A37" s="268"/>
      <c r="B37" s="30" t="s">
        <v>16</v>
      </c>
      <c r="C37" s="31" t="s">
        <v>31</v>
      </c>
      <c r="D37" s="132"/>
      <c r="E37" s="238"/>
      <c r="F37" s="20" t="s">
        <v>18</v>
      </c>
      <c r="G37" s="43" t="s">
        <v>32</v>
      </c>
      <c r="H37" s="3"/>
      <c r="I37" s="268"/>
      <c r="J37" s="30" t="s">
        <v>16</v>
      </c>
      <c r="K37" s="31" t="s">
        <v>31</v>
      </c>
      <c r="L37" s="132"/>
      <c r="M37" s="238"/>
      <c r="N37" s="20" t="s">
        <v>18</v>
      </c>
      <c r="O37" s="21" t="s">
        <v>32</v>
      </c>
      <c r="P37" s="3"/>
      <c r="Q37" s="188"/>
      <c r="R37" s="30" t="s">
        <v>16</v>
      </c>
      <c r="S37" s="31" t="s">
        <v>17</v>
      </c>
      <c r="T37" s="132"/>
      <c r="U37" s="133"/>
      <c r="V37" s="35" t="s">
        <v>18</v>
      </c>
      <c r="W37" s="36" t="s">
        <v>42</v>
      </c>
    </row>
    <row r="38" spans="1:24" s="15" customFormat="1" ht="12.75" customHeight="1" x14ac:dyDescent="0.2">
      <c r="A38" s="268"/>
      <c r="B38" s="30" t="s">
        <v>19</v>
      </c>
      <c r="C38" s="31" t="s">
        <v>33</v>
      </c>
      <c r="D38" s="134"/>
      <c r="E38" s="239"/>
      <c r="F38" s="5" t="s">
        <v>48</v>
      </c>
      <c r="G38" s="6">
        <v>1</v>
      </c>
      <c r="H38" s="3"/>
      <c r="I38" s="268"/>
      <c r="J38" s="30" t="s">
        <v>19</v>
      </c>
      <c r="K38" s="31" t="s">
        <v>33</v>
      </c>
      <c r="L38" s="134"/>
      <c r="M38" s="239"/>
      <c r="N38" s="5" t="s">
        <v>48</v>
      </c>
      <c r="O38" s="6">
        <v>1</v>
      </c>
      <c r="P38" s="3"/>
      <c r="Q38" s="188"/>
      <c r="R38" s="30" t="s">
        <v>19</v>
      </c>
      <c r="S38" s="31" t="s">
        <v>13</v>
      </c>
      <c r="T38" s="134"/>
      <c r="U38" s="135"/>
      <c r="V38" s="120"/>
      <c r="W38" s="121"/>
    </row>
    <row r="39" spans="1:24" s="15" customFormat="1" ht="133.5" customHeight="1" x14ac:dyDescent="0.2">
      <c r="A39" s="268"/>
      <c r="B39" s="210" t="s">
        <v>183</v>
      </c>
      <c r="C39" s="211"/>
      <c r="D39" s="211"/>
      <c r="E39" s="211"/>
      <c r="F39" s="211"/>
      <c r="G39" s="235"/>
      <c r="H39" s="3"/>
      <c r="I39" s="268"/>
      <c r="J39" s="210" t="s">
        <v>184</v>
      </c>
      <c r="K39" s="211"/>
      <c r="L39" s="211"/>
      <c r="M39" s="211"/>
      <c r="N39" s="211"/>
      <c r="O39" s="235"/>
      <c r="P39" s="3"/>
      <c r="Q39" s="188"/>
      <c r="R39" s="210" t="s">
        <v>185</v>
      </c>
      <c r="S39" s="211"/>
      <c r="T39" s="211"/>
      <c r="U39" s="211"/>
      <c r="V39" s="211"/>
      <c r="W39" s="246"/>
    </row>
    <row r="40" spans="1:24" s="15" customFormat="1" ht="23.25" customHeight="1" thickBot="1" x14ac:dyDescent="0.25">
      <c r="A40" s="269"/>
      <c r="B40" s="202"/>
      <c r="C40" s="203"/>
      <c r="D40" s="203"/>
      <c r="E40" s="203"/>
      <c r="F40" s="203"/>
      <c r="G40" s="204"/>
      <c r="H40" s="3"/>
      <c r="I40" s="269"/>
      <c r="J40" s="202"/>
      <c r="K40" s="203"/>
      <c r="L40" s="203"/>
      <c r="M40" s="203"/>
      <c r="N40" s="203"/>
      <c r="O40" s="204"/>
      <c r="P40" s="3"/>
      <c r="Q40" s="189"/>
      <c r="R40" s="247"/>
      <c r="S40" s="248"/>
      <c r="T40" s="248"/>
      <c r="U40" s="248"/>
      <c r="V40" s="248"/>
      <c r="W40" s="249"/>
    </row>
    <row r="41" spans="1:24" ht="15.75" customHeight="1" thickTop="1" thickBot="1" x14ac:dyDescent="0.3"/>
    <row r="42" spans="1:24" s="15" customFormat="1" ht="26.25" customHeight="1" thickTop="1" x14ac:dyDescent="0.2">
      <c r="A42" s="317" t="s">
        <v>61</v>
      </c>
      <c r="B42" s="240" t="s">
        <v>1</v>
      </c>
      <c r="C42" s="181"/>
      <c r="D42" s="240" t="s">
        <v>2</v>
      </c>
      <c r="E42" s="181"/>
      <c r="F42" s="240" t="s">
        <v>2</v>
      </c>
      <c r="G42" s="306"/>
      <c r="H42" s="3"/>
      <c r="I42" s="328" t="s">
        <v>200</v>
      </c>
      <c r="J42" s="190" t="s">
        <v>1</v>
      </c>
      <c r="K42" s="191"/>
      <c r="L42" s="207" t="s">
        <v>2</v>
      </c>
      <c r="M42" s="329"/>
      <c r="N42" s="207" t="s">
        <v>2</v>
      </c>
      <c r="O42" s="214"/>
      <c r="P42" s="3"/>
      <c r="Q42" s="328" t="s">
        <v>209</v>
      </c>
      <c r="R42" s="190" t="s">
        <v>1</v>
      </c>
      <c r="S42" s="191"/>
      <c r="T42" s="207" t="s">
        <v>2</v>
      </c>
      <c r="U42" s="329"/>
      <c r="V42" s="207" t="s">
        <v>2</v>
      </c>
      <c r="W42" s="214"/>
      <c r="X42" s="16"/>
    </row>
    <row r="43" spans="1:24" s="15" customFormat="1" ht="20.25" customHeight="1" x14ac:dyDescent="0.2">
      <c r="A43" s="318"/>
      <c r="B43" s="108" t="s">
        <v>96</v>
      </c>
      <c r="C43" s="145"/>
      <c r="D43" s="122">
        <v>94000</v>
      </c>
      <c r="E43" s="156"/>
      <c r="F43" s="122">
        <f>D43*(1-Szorzó!$E$2)</f>
        <v>94000</v>
      </c>
      <c r="G43" s="205"/>
      <c r="H43" s="3"/>
      <c r="I43" s="330"/>
      <c r="J43" s="108" t="s">
        <v>201</v>
      </c>
      <c r="K43" s="145"/>
      <c r="L43" s="122">
        <v>324000</v>
      </c>
      <c r="M43" s="156"/>
      <c r="N43" s="122">
        <f>L43*(1-Szorzó!$E$2)</f>
        <v>324000</v>
      </c>
      <c r="O43" s="205"/>
      <c r="P43" s="3"/>
      <c r="Q43" s="330"/>
      <c r="R43" s="108" t="s">
        <v>201</v>
      </c>
      <c r="S43" s="145"/>
      <c r="T43" s="126">
        <v>270000</v>
      </c>
      <c r="U43" s="127"/>
      <c r="V43" s="122">
        <f>T43*(1-Szorzó!$E$2)</f>
        <v>270000</v>
      </c>
      <c r="W43" s="205"/>
      <c r="X43" s="16"/>
    </row>
    <row r="44" spans="1:24" s="15" customFormat="1" ht="20.25" customHeight="1" x14ac:dyDescent="0.2">
      <c r="A44" s="318"/>
      <c r="B44" s="108" t="s">
        <v>97</v>
      </c>
      <c r="C44" s="145"/>
      <c r="D44" s="122">
        <v>124000</v>
      </c>
      <c r="E44" s="156"/>
      <c r="F44" s="122">
        <f>D44*(1-Szorzó!$E$2)</f>
        <v>124000</v>
      </c>
      <c r="G44" s="205"/>
      <c r="H44" s="3"/>
      <c r="I44" s="330"/>
      <c r="J44" s="108" t="s">
        <v>202</v>
      </c>
      <c r="K44" s="145"/>
      <c r="L44" s="157">
        <v>7000</v>
      </c>
      <c r="M44" s="157"/>
      <c r="N44" s="122">
        <f>L44*(1-Szorzó!$E$2)</f>
        <v>7000</v>
      </c>
      <c r="O44" s="205"/>
      <c r="P44" s="3"/>
      <c r="Q44" s="330"/>
      <c r="R44" s="108" t="s">
        <v>210</v>
      </c>
      <c r="S44" s="145"/>
      <c r="T44" s="349">
        <v>5000</v>
      </c>
      <c r="U44" s="350"/>
      <c r="V44" s="122">
        <f>T44*(1-Szorzó!$E$2)</f>
        <v>5000</v>
      </c>
      <c r="W44" s="205"/>
      <c r="X44" s="16"/>
    </row>
    <row r="45" spans="1:24" s="15" customFormat="1" ht="20.25" customHeight="1" x14ac:dyDescent="0.2">
      <c r="A45" s="318"/>
      <c r="B45" s="232"/>
      <c r="C45" s="233"/>
      <c r="D45" s="233"/>
      <c r="E45" s="233"/>
      <c r="F45" s="233"/>
      <c r="G45" s="234"/>
      <c r="H45" s="3"/>
      <c r="I45" s="330"/>
      <c r="J45" s="158" t="s">
        <v>203</v>
      </c>
      <c r="K45" s="159"/>
      <c r="L45" s="159"/>
      <c r="M45" s="159"/>
      <c r="N45" s="159"/>
      <c r="O45" s="164"/>
      <c r="P45" s="3"/>
      <c r="Q45" s="330"/>
      <c r="R45" s="165" t="s">
        <v>211</v>
      </c>
      <c r="S45" s="166"/>
      <c r="T45" s="166"/>
      <c r="U45" s="166"/>
      <c r="V45" s="166"/>
      <c r="W45" s="167"/>
      <c r="X45" s="16"/>
    </row>
    <row r="46" spans="1:24" s="15" customFormat="1" ht="20.25" customHeight="1" x14ac:dyDescent="0.2">
      <c r="A46" s="318"/>
      <c r="B46" s="243"/>
      <c r="C46" s="244"/>
      <c r="D46" s="244"/>
      <c r="E46" s="244"/>
      <c r="F46" s="244"/>
      <c r="G46" s="245"/>
      <c r="H46" s="3"/>
      <c r="I46" s="330"/>
      <c r="J46" s="161"/>
      <c r="K46" s="162"/>
      <c r="L46" s="162"/>
      <c r="M46" s="162"/>
      <c r="N46" s="162"/>
      <c r="O46" s="168"/>
      <c r="P46" s="3"/>
      <c r="Q46" s="330"/>
      <c r="R46" s="161"/>
      <c r="S46" s="162"/>
      <c r="T46" s="162"/>
      <c r="U46" s="162"/>
      <c r="V46" s="162"/>
      <c r="W46" s="168"/>
      <c r="X46" s="16"/>
    </row>
    <row r="47" spans="1:24" s="15" customFormat="1" ht="12.75" customHeight="1" x14ac:dyDescent="0.2">
      <c r="A47" s="318"/>
      <c r="B47" s="30" t="s">
        <v>4</v>
      </c>
      <c r="C47" s="31" t="s">
        <v>62</v>
      </c>
      <c r="D47" s="130"/>
      <c r="E47" s="131"/>
      <c r="F47" s="30" t="s">
        <v>6</v>
      </c>
      <c r="G47" s="37" t="s">
        <v>41</v>
      </c>
      <c r="H47" s="3"/>
      <c r="I47" s="330"/>
      <c r="J47" s="30" t="s">
        <v>4</v>
      </c>
      <c r="K47" s="331" t="s">
        <v>204</v>
      </c>
      <c r="L47" s="332"/>
      <c r="M47" s="333"/>
      <c r="N47" s="32" t="s">
        <v>6</v>
      </c>
      <c r="O47" s="334" t="s">
        <v>36</v>
      </c>
      <c r="P47" s="3"/>
      <c r="Q47" s="330"/>
      <c r="R47" s="351" t="s">
        <v>4</v>
      </c>
      <c r="S47" s="352" t="s">
        <v>212</v>
      </c>
      <c r="T47" s="353"/>
      <c r="U47" s="354"/>
      <c r="V47" s="355" t="s">
        <v>6</v>
      </c>
      <c r="W47" s="356" t="s">
        <v>36</v>
      </c>
      <c r="X47" s="16"/>
    </row>
    <row r="48" spans="1:24" s="15" customFormat="1" ht="12.75" customHeight="1" x14ac:dyDescent="0.2">
      <c r="A48" s="318"/>
      <c r="B48" s="30" t="s">
        <v>8</v>
      </c>
      <c r="C48" s="31" t="s">
        <v>63</v>
      </c>
      <c r="D48" s="132"/>
      <c r="E48" s="133"/>
      <c r="F48" s="30" t="s">
        <v>10</v>
      </c>
      <c r="G48" s="38" t="s">
        <v>98</v>
      </c>
      <c r="H48" s="3"/>
      <c r="I48" s="330"/>
      <c r="J48" s="30" t="s">
        <v>8</v>
      </c>
      <c r="K48" s="331" t="s">
        <v>205</v>
      </c>
      <c r="L48" s="335"/>
      <c r="M48" s="336"/>
      <c r="N48" s="32" t="s">
        <v>10</v>
      </c>
      <c r="O48" s="34" t="s">
        <v>206</v>
      </c>
      <c r="P48" s="3"/>
      <c r="Q48" s="330"/>
      <c r="R48" s="351" t="s">
        <v>8</v>
      </c>
      <c r="S48" s="352" t="s">
        <v>65</v>
      </c>
      <c r="T48" s="357"/>
      <c r="U48" s="358"/>
      <c r="V48" s="355" t="s">
        <v>10</v>
      </c>
      <c r="W48" s="359" t="s">
        <v>213</v>
      </c>
      <c r="X48" s="16"/>
    </row>
    <row r="49" spans="1:38" s="15" customFormat="1" ht="12.75" customHeight="1" x14ac:dyDescent="0.2">
      <c r="A49" s="318"/>
      <c r="B49" s="30" t="s">
        <v>12</v>
      </c>
      <c r="C49" s="31" t="s">
        <v>44</v>
      </c>
      <c r="D49" s="132"/>
      <c r="E49" s="133"/>
      <c r="F49" s="41" t="s">
        <v>14</v>
      </c>
      <c r="G49" s="38" t="s">
        <v>15</v>
      </c>
      <c r="H49" s="3"/>
      <c r="I49" s="330"/>
      <c r="J49" s="30" t="s">
        <v>12</v>
      </c>
      <c r="K49" s="331" t="s">
        <v>13</v>
      </c>
      <c r="L49" s="335"/>
      <c r="M49" s="336"/>
      <c r="N49" s="35" t="s">
        <v>14</v>
      </c>
      <c r="O49" s="337" t="s">
        <v>207</v>
      </c>
      <c r="P49" s="3"/>
      <c r="Q49" s="330"/>
      <c r="R49" s="351" t="s">
        <v>12</v>
      </c>
      <c r="S49" s="352" t="s">
        <v>13</v>
      </c>
      <c r="T49" s="357"/>
      <c r="U49" s="358"/>
      <c r="V49" s="360" t="s">
        <v>14</v>
      </c>
      <c r="W49" s="361" t="s">
        <v>207</v>
      </c>
      <c r="X49" s="16"/>
    </row>
    <row r="50" spans="1:38" s="15" customFormat="1" ht="12.75" customHeight="1" x14ac:dyDescent="0.2">
      <c r="A50" s="318"/>
      <c r="B50" s="30" t="s">
        <v>16</v>
      </c>
      <c r="C50" s="31" t="s">
        <v>31</v>
      </c>
      <c r="D50" s="132"/>
      <c r="E50" s="133"/>
      <c r="F50" s="22" t="s">
        <v>18</v>
      </c>
      <c r="G50" s="21" t="s">
        <v>42</v>
      </c>
      <c r="H50" s="3"/>
      <c r="I50" s="330"/>
      <c r="J50" s="30" t="s">
        <v>16</v>
      </c>
      <c r="K50" s="331" t="s">
        <v>20</v>
      </c>
      <c r="L50" s="335"/>
      <c r="M50" s="336"/>
      <c r="N50" s="35" t="s">
        <v>18</v>
      </c>
      <c r="O50" s="36" t="s">
        <v>54</v>
      </c>
      <c r="P50" s="3"/>
      <c r="Q50" s="330"/>
      <c r="R50" s="351" t="s">
        <v>16</v>
      </c>
      <c r="S50" s="352" t="s">
        <v>31</v>
      </c>
      <c r="T50" s="357"/>
      <c r="U50" s="358"/>
      <c r="V50" s="360" t="s">
        <v>18</v>
      </c>
      <c r="W50" s="362" t="s">
        <v>54</v>
      </c>
      <c r="X50" s="16"/>
    </row>
    <row r="51" spans="1:38" s="15" customFormat="1" ht="12.75" customHeight="1" x14ac:dyDescent="0.2">
      <c r="A51" s="318"/>
      <c r="B51" s="30" t="s">
        <v>19</v>
      </c>
      <c r="C51" s="31" t="s">
        <v>31</v>
      </c>
      <c r="D51" s="134"/>
      <c r="E51" s="135"/>
      <c r="F51" s="29" t="s">
        <v>48</v>
      </c>
      <c r="G51" s="47" t="s">
        <v>99</v>
      </c>
      <c r="H51" s="3"/>
      <c r="I51" s="330"/>
      <c r="J51" s="30" t="s">
        <v>19</v>
      </c>
      <c r="K51" s="331" t="s">
        <v>45</v>
      </c>
      <c r="L51" s="338"/>
      <c r="M51" s="339"/>
      <c r="N51" s="340"/>
      <c r="O51" s="341"/>
      <c r="P51" s="3"/>
      <c r="Q51" s="330"/>
      <c r="R51" s="351" t="s">
        <v>19</v>
      </c>
      <c r="S51" s="352" t="s">
        <v>45</v>
      </c>
      <c r="T51" s="363"/>
      <c r="U51" s="364"/>
      <c r="V51" s="365"/>
      <c r="W51" s="366"/>
      <c r="X51" s="16"/>
    </row>
    <row r="52" spans="1:38" s="15" customFormat="1" ht="133.5" customHeight="1" x14ac:dyDescent="0.2">
      <c r="A52" s="318"/>
      <c r="B52" s="250" t="s">
        <v>186</v>
      </c>
      <c r="C52" s="211"/>
      <c r="D52" s="211"/>
      <c r="E52" s="211"/>
      <c r="F52" s="211"/>
      <c r="G52" s="212"/>
      <c r="H52" s="3"/>
      <c r="I52" s="330"/>
      <c r="J52" s="342" t="s">
        <v>208</v>
      </c>
      <c r="K52" s="343"/>
      <c r="L52" s="343"/>
      <c r="M52" s="343"/>
      <c r="N52" s="343"/>
      <c r="O52" s="344"/>
      <c r="P52" s="3"/>
      <c r="Q52" s="330"/>
      <c r="R52" s="367" t="s">
        <v>214</v>
      </c>
      <c r="S52" s="368"/>
      <c r="T52" s="368"/>
      <c r="U52" s="368"/>
      <c r="V52" s="368"/>
      <c r="W52" s="369"/>
      <c r="X52" s="16"/>
    </row>
    <row r="53" spans="1:38" s="15" customFormat="1" ht="23.25" customHeight="1" thickBot="1" x14ac:dyDescent="0.25">
      <c r="A53" s="319"/>
      <c r="B53" s="251"/>
      <c r="C53" s="173"/>
      <c r="D53" s="173"/>
      <c r="E53" s="173"/>
      <c r="F53" s="173"/>
      <c r="G53" s="174"/>
      <c r="H53" s="3"/>
      <c r="I53" s="345"/>
      <c r="J53" s="346"/>
      <c r="K53" s="347"/>
      <c r="L53" s="347"/>
      <c r="M53" s="347"/>
      <c r="N53" s="347"/>
      <c r="O53" s="348"/>
      <c r="P53" s="3"/>
      <c r="Q53" s="345"/>
      <c r="R53" s="370"/>
      <c r="S53" s="371"/>
      <c r="T53" s="371"/>
      <c r="U53" s="371"/>
      <c r="V53" s="371"/>
      <c r="W53" s="372"/>
      <c r="X53" s="16"/>
    </row>
    <row r="54" spans="1:38" s="15" customFormat="1" ht="17.25" thickTop="1" thickBot="1" x14ac:dyDescent="0.3">
      <c r="C54" s="380"/>
      <c r="D54" s="380"/>
      <c r="E54" s="380"/>
      <c r="F54" s="381"/>
      <c r="K54" s="380"/>
      <c r="L54" s="380"/>
      <c r="M54" s="380"/>
      <c r="S54" s="380"/>
      <c r="T54" s="380"/>
      <c r="U54" s="380"/>
      <c r="V54" s="381"/>
      <c r="AA54" s="380"/>
      <c r="AB54" s="380"/>
      <c r="AC54" s="380"/>
      <c r="AD54" s="381"/>
      <c r="AI54" s="380"/>
      <c r="AJ54" s="380"/>
      <c r="AK54" s="380"/>
      <c r="AL54" s="381"/>
    </row>
    <row r="55" spans="1:38" s="15" customFormat="1" ht="23.65" customHeight="1" thickTop="1" x14ac:dyDescent="0.25">
      <c r="A55" s="267" t="s">
        <v>215</v>
      </c>
      <c r="B55" s="240" t="s">
        <v>1</v>
      </c>
      <c r="C55" s="181"/>
      <c r="D55" s="240" t="s">
        <v>2</v>
      </c>
      <c r="E55" s="181"/>
      <c r="F55" s="240" t="s">
        <v>2</v>
      </c>
      <c r="G55" s="306"/>
      <c r="I55" s="267" t="s">
        <v>221</v>
      </c>
      <c r="J55" s="178" t="s">
        <v>1</v>
      </c>
      <c r="K55" s="179"/>
      <c r="L55" s="240" t="s">
        <v>43</v>
      </c>
      <c r="M55" s="181"/>
      <c r="N55" s="181" t="s">
        <v>2</v>
      </c>
      <c r="O55" s="182"/>
      <c r="Q55" s="267" t="s">
        <v>225</v>
      </c>
      <c r="R55" s="178" t="s">
        <v>1</v>
      </c>
      <c r="S55" s="179"/>
      <c r="T55" s="240" t="s">
        <v>43</v>
      </c>
      <c r="U55" s="181"/>
      <c r="V55" s="181" t="s">
        <v>2</v>
      </c>
      <c r="W55" s="182"/>
    </row>
    <row r="56" spans="1:38" s="15" customFormat="1" ht="20.25" customHeight="1" x14ac:dyDescent="0.25">
      <c r="A56" s="268"/>
      <c r="B56" s="108" t="s">
        <v>216</v>
      </c>
      <c r="C56" s="145"/>
      <c r="D56" s="122">
        <v>272000</v>
      </c>
      <c r="E56" s="156"/>
      <c r="F56" s="122">
        <f>D56*(1-Szorzó!$E$2)</f>
        <v>272000</v>
      </c>
      <c r="G56" s="205"/>
      <c r="I56" s="268"/>
      <c r="J56" s="108" t="s">
        <v>216</v>
      </c>
      <c r="K56" s="145"/>
      <c r="L56" s="122">
        <v>256000</v>
      </c>
      <c r="M56" s="156"/>
      <c r="N56" s="122">
        <f>L56*(1-Szorzó!$E$2)</f>
        <v>256000</v>
      </c>
      <c r="O56" s="205"/>
      <c r="Q56" s="268"/>
      <c r="R56" s="108" t="s">
        <v>216</v>
      </c>
      <c r="S56" s="145"/>
      <c r="T56" s="122">
        <v>264000</v>
      </c>
      <c r="U56" s="156"/>
      <c r="V56" s="122">
        <f>T56*(1-Szorzó!$E$2)</f>
        <v>264000</v>
      </c>
      <c r="W56" s="205"/>
    </row>
    <row r="57" spans="1:38" s="15" customFormat="1" ht="20.25" customHeight="1" x14ac:dyDescent="0.25">
      <c r="A57" s="268"/>
      <c r="B57" s="108" t="s">
        <v>177</v>
      </c>
      <c r="C57" s="145"/>
      <c r="D57" s="122">
        <v>361000</v>
      </c>
      <c r="E57" s="156"/>
      <c r="F57" s="122">
        <f>D57*(1-Szorzó!$E$2)</f>
        <v>361000</v>
      </c>
      <c r="G57" s="205"/>
      <c r="I57" s="268"/>
      <c r="J57" s="108" t="s">
        <v>177</v>
      </c>
      <c r="K57" s="145"/>
      <c r="L57" s="122">
        <v>328000</v>
      </c>
      <c r="M57" s="156"/>
      <c r="N57" s="122">
        <f>L57*(1-Szorzó!$E$2)</f>
        <v>328000</v>
      </c>
      <c r="O57" s="205"/>
      <c r="Q57" s="268"/>
      <c r="R57" s="108" t="s">
        <v>177</v>
      </c>
      <c r="S57" s="145"/>
      <c r="T57" s="122">
        <v>336000</v>
      </c>
      <c r="U57" s="156"/>
      <c r="V57" s="122">
        <f>T57*(1-Szorzó!$E$2)</f>
        <v>336000</v>
      </c>
      <c r="W57" s="205"/>
    </row>
    <row r="58" spans="1:38" s="15" customFormat="1" ht="20.25" customHeight="1" x14ac:dyDescent="0.25">
      <c r="A58" s="268"/>
      <c r="B58" s="136" t="s">
        <v>217</v>
      </c>
      <c r="C58" s="137"/>
      <c r="D58" s="137"/>
      <c r="E58" s="137"/>
      <c r="F58" s="137"/>
      <c r="G58" s="374"/>
      <c r="I58" s="268"/>
      <c r="J58" s="136" t="s">
        <v>217</v>
      </c>
      <c r="K58" s="137"/>
      <c r="L58" s="137"/>
      <c r="M58" s="137"/>
      <c r="N58" s="137"/>
      <c r="O58" s="374"/>
      <c r="Q58" s="268"/>
      <c r="R58" s="136" t="s">
        <v>217</v>
      </c>
      <c r="S58" s="137"/>
      <c r="T58" s="137"/>
      <c r="U58" s="137"/>
      <c r="V58" s="137"/>
      <c r="W58" s="374"/>
    </row>
    <row r="59" spans="1:38" s="15" customFormat="1" ht="20.25" customHeight="1" x14ac:dyDescent="0.25">
      <c r="A59" s="268"/>
      <c r="B59" s="142"/>
      <c r="C59" s="143"/>
      <c r="D59" s="143"/>
      <c r="E59" s="143"/>
      <c r="F59" s="143"/>
      <c r="G59" s="375"/>
      <c r="I59" s="268"/>
      <c r="J59" s="142"/>
      <c r="K59" s="143"/>
      <c r="L59" s="143"/>
      <c r="M59" s="143"/>
      <c r="N59" s="143"/>
      <c r="O59" s="375"/>
      <c r="Q59" s="268"/>
      <c r="R59" s="142"/>
      <c r="S59" s="143"/>
      <c r="T59" s="143"/>
      <c r="U59" s="143"/>
      <c r="V59" s="143"/>
      <c r="W59" s="375"/>
    </row>
    <row r="60" spans="1:38" s="15" customFormat="1" ht="12.75" customHeight="1" x14ac:dyDescent="0.25">
      <c r="A60" s="268"/>
      <c r="B60" s="30" t="s">
        <v>4</v>
      </c>
      <c r="C60" s="31" t="s">
        <v>218</v>
      </c>
      <c r="D60" s="130"/>
      <c r="E60" s="131"/>
      <c r="F60" s="30" t="s">
        <v>6</v>
      </c>
      <c r="G60" s="37" t="s">
        <v>7</v>
      </c>
      <c r="I60" s="268"/>
      <c r="J60" s="30" t="s">
        <v>4</v>
      </c>
      <c r="K60" s="31" t="s">
        <v>222</v>
      </c>
      <c r="L60" s="130"/>
      <c r="M60" s="131"/>
      <c r="N60" s="30" t="s">
        <v>6</v>
      </c>
      <c r="O60" s="37" t="s">
        <v>7</v>
      </c>
      <c r="Q60" s="268"/>
      <c r="R60" s="30" t="s">
        <v>4</v>
      </c>
      <c r="S60" s="31" t="s">
        <v>226</v>
      </c>
      <c r="T60" s="130"/>
      <c r="U60" s="131"/>
      <c r="V60" s="30" t="s">
        <v>6</v>
      </c>
      <c r="W60" s="37" t="s">
        <v>7</v>
      </c>
    </row>
    <row r="61" spans="1:38" s="15" customFormat="1" ht="12.75" customHeight="1" x14ac:dyDescent="0.25">
      <c r="A61" s="268"/>
      <c r="B61" s="30" t="s">
        <v>8</v>
      </c>
      <c r="C61" s="31" t="s">
        <v>219</v>
      </c>
      <c r="D61" s="132"/>
      <c r="E61" s="133"/>
      <c r="F61" s="30" t="s">
        <v>10</v>
      </c>
      <c r="G61" s="39" t="s">
        <v>11</v>
      </c>
      <c r="I61" s="268"/>
      <c r="J61" s="30" t="s">
        <v>8</v>
      </c>
      <c r="K61" s="31" t="s">
        <v>223</v>
      </c>
      <c r="L61" s="132"/>
      <c r="M61" s="133"/>
      <c r="N61" s="30" t="s">
        <v>10</v>
      </c>
      <c r="O61" s="39" t="s">
        <v>11</v>
      </c>
      <c r="Q61" s="268"/>
      <c r="R61" s="30" t="s">
        <v>8</v>
      </c>
      <c r="S61" s="31" t="s">
        <v>223</v>
      </c>
      <c r="T61" s="132"/>
      <c r="U61" s="133"/>
      <c r="V61" s="30" t="s">
        <v>10</v>
      </c>
      <c r="W61" s="39" t="s">
        <v>11</v>
      </c>
    </row>
    <row r="62" spans="1:38" s="15" customFormat="1" ht="12.75" customHeight="1" x14ac:dyDescent="0.25">
      <c r="A62" s="268"/>
      <c r="B62" s="30" t="s">
        <v>12</v>
      </c>
      <c r="C62" s="31" t="s">
        <v>107</v>
      </c>
      <c r="D62" s="132"/>
      <c r="E62" s="133"/>
      <c r="F62" s="41" t="s">
        <v>14</v>
      </c>
      <c r="G62" s="39" t="s">
        <v>15</v>
      </c>
      <c r="I62" s="268"/>
      <c r="J62" s="30" t="s">
        <v>12</v>
      </c>
      <c r="K62" s="31" t="s">
        <v>107</v>
      </c>
      <c r="L62" s="132"/>
      <c r="M62" s="133"/>
      <c r="N62" s="41" t="s">
        <v>14</v>
      </c>
      <c r="O62" s="39" t="s">
        <v>15</v>
      </c>
      <c r="Q62" s="268"/>
      <c r="R62" s="30" t="s">
        <v>12</v>
      </c>
      <c r="S62" s="31" t="s">
        <v>107</v>
      </c>
      <c r="T62" s="132"/>
      <c r="U62" s="133"/>
      <c r="V62" s="41" t="s">
        <v>14</v>
      </c>
      <c r="W62" s="39" t="s">
        <v>15</v>
      </c>
    </row>
    <row r="63" spans="1:38" s="15" customFormat="1" ht="12.75" customHeight="1" x14ac:dyDescent="0.25">
      <c r="A63" s="268"/>
      <c r="B63" s="30" t="s">
        <v>16</v>
      </c>
      <c r="C63" s="31" t="s">
        <v>20</v>
      </c>
      <c r="D63" s="132"/>
      <c r="E63" s="133"/>
      <c r="F63" s="41" t="s">
        <v>18</v>
      </c>
      <c r="G63" s="39" t="s">
        <v>54</v>
      </c>
      <c r="I63" s="268"/>
      <c r="J63" s="30" t="s">
        <v>16</v>
      </c>
      <c r="K63" s="31" t="s">
        <v>20</v>
      </c>
      <c r="L63" s="132"/>
      <c r="M63" s="133"/>
      <c r="N63" s="41" t="s">
        <v>18</v>
      </c>
      <c r="O63" s="39" t="s">
        <v>54</v>
      </c>
      <c r="Q63" s="268"/>
      <c r="R63" s="30" t="s">
        <v>16</v>
      </c>
      <c r="S63" s="31" t="s">
        <v>20</v>
      </c>
      <c r="T63" s="132"/>
      <c r="U63" s="133"/>
      <c r="V63" s="41" t="s">
        <v>18</v>
      </c>
      <c r="W63" s="39" t="s">
        <v>54</v>
      </c>
    </row>
    <row r="64" spans="1:38" s="15" customFormat="1" ht="12.75" customHeight="1" x14ac:dyDescent="0.25">
      <c r="A64" s="268"/>
      <c r="B64" s="30" t="s">
        <v>19</v>
      </c>
      <c r="C64" s="31" t="s">
        <v>149</v>
      </c>
      <c r="D64" s="134"/>
      <c r="E64" s="135"/>
      <c r="F64" s="41"/>
      <c r="G64" s="39"/>
      <c r="I64" s="268"/>
      <c r="J64" s="30" t="s">
        <v>19</v>
      </c>
      <c r="K64" s="31" t="s">
        <v>149</v>
      </c>
      <c r="L64" s="134"/>
      <c r="M64" s="135"/>
      <c r="N64" s="41"/>
      <c r="O64" s="39"/>
      <c r="Q64" s="268"/>
      <c r="R64" s="30" t="s">
        <v>19</v>
      </c>
      <c r="S64" s="31" t="s">
        <v>149</v>
      </c>
      <c r="T64" s="134"/>
      <c r="U64" s="135"/>
      <c r="V64" s="41"/>
      <c r="W64" s="39"/>
    </row>
    <row r="65" spans="1:38" s="15" customFormat="1" ht="134.25" customHeight="1" x14ac:dyDescent="0.25">
      <c r="A65" s="268"/>
      <c r="B65" s="210" t="s">
        <v>220</v>
      </c>
      <c r="C65" s="211"/>
      <c r="D65" s="211"/>
      <c r="E65" s="211"/>
      <c r="F65" s="211"/>
      <c r="G65" s="215"/>
      <c r="I65" s="268"/>
      <c r="J65" s="210" t="s">
        <v>224</v>
      </c>
      <c r="K65" s="211"/>
      <c r="L65" s="211"/>
      <c r="M65" s="211"/>
      <c r="N65" s="211"/>
      <c r="O65" s="215"/>
      <c r="Q65" s="268"/>
      <c r="R65" s="210" t="s">
        <v>227</v>
      </c>
      <c r="S65" s="211"/>
      <c r="T65" s="211"/>
      <c r="U65" s="211"/>
      <c r="V65" s="211"/>
      <c r="W65" s="215"/>
    </row>
    <row r="66" spans="1:38" s="15" customFormat="1" ht="23.25" customHeight="1" thickBot="1" x14ac:dyDescent="0.3">
      <c r="A66" s="269"/>
      <c r="B66" s="198"/>
      <c r="C66" s="199"/>
      <c r="D66" s="199"/>
      <c r="E66" s="199"/>
      <c r="F66" s="199"/>
      <c r="G66" s="200"/>
      <c r="I66" s="269"/>
      <c r="J66" s="198"/>
      <c r="K66" s="199"/>
      <c r="L66" s="199"/>
      <c r="M66" s="199"/>
      <c r="N66" s="199"/>
      <c r="O66" s="200"/>
      <c r="Q66" s="269"/>
      <c r="R66" s="198"/>
      <c r="S66" s="199"/>
      <c r="T66" s="199"/>
      <c r="U66" s="199"/>
      <c r="V66" s="199"/>
      <c r="W66" s="200"/>
    </row>
    <row r="67" spans="1:38" s="15" customFormat="1" ht="17.25" thickTop="1" thickBot="1" x14ac:dyDescent="0.3">
      <c r="C67" s="380"/>
      <c r="D67" s="380"/>
      <c r="E67" s="380"/>
      <c r="F67" s="381"/>
      <c r="K67" s="380"/>
      <c r="L67" s="380"/>
      <c r="M67" s="380"/>
      <c r="S67" s="380"/>
      <c r="T67" s="380"/>
      <c r="U67" s="380"/>
      <c r="V67" s="381"/>
      <c r="AA67" s="380"/>
      <c r="AB67" s="380"/>
      <c r="AC67" s="380"/>
      <c r="AD67" s="381"/>
      <c r="AI67" s="380"/>
      <c r="AJ67" s="380"/>
      <c r="AK67" s="380"/>
      <c r="AL67" s="381"/>
    </row>
    <row r="68" spans="1:38" s="15" customFormat="1" ht="23.65" customHeight="1" thickTop="1" x14ac:dyDescent="0.25">
      <c r="A68" s="175" t="s">
        <v>228</v>
      </c>
      <c r="B68" s="178" t="s">
        <v>1</v>
      </c>
      <c r="C68" s="179"/>
      <c r="D68" s="178" t="s">
        <v>2</v>
      </c>
      <c r="E68" s="180"/>
      <c r="F68" s="181" t="s">
        <v>2</v>
      </c>
      <c r="G68" s="182"/>
      <c r="I68" s="401">
        <v>5600</v>
      </c>
      <c r="J68" s="240" t="s">
        <v>64</v>
      </c>
      <c r="K68" s="181"/>
      <c r="L68" s="240" t="s">
        <v>43</v>
      </c>
      <c r="M68" s="181"/>
      <c r="N68" s="240" t="s">
        <v>2</v>
      </c>
      <c r="O68" s="306"/>
      <c r="P68" s="376"/>
    </row>
    <row r="69" spans="1:38" s="15" customFormat="1" ht="20.25" customHeight="1" x14ac:dyDescent="0.25">
      <c r="A69" s="176"/>
      <c r="B69" s="108" t="s">
        <v>229</v>
      </c>
      <c r="C69" s="145"/>
      <c r="D69" s="236">
        <v>193500</v>
      </c>
      <c r="E69" s="236"/>
      <c r="F69" s="122">
        <f>D69*(1-Szorzó!$E$2)</f>
        <v>193500</v>
      </c>
      <c r="G69" s="205"/>
      <c r="I69" s="402"/>
      <c r="J69" s="382" t="s">
        <v>216</v>
      </c>
      <c r="K69" s="383"/>
      <c r="L69" s="122">
        <v>128000</v>
      </c>
      <c r="M69" s="205"/>
      <c r="N69" s="122">
        <f>L69*(1-'[2]SZORZÓ+FELTÉTELEK'!$A$1)</f>
        <v>128000</v>
      </c>
      <c r="O69" s="205"/>
      <c r="P69" s="377"/>
    </row>
    <row r="70" spans="1:38" s="15" customFormat="1" ht="20.25" customHeight="1" x14ac:dyDescent="0.25">
      <c r="A70" s="176"/>
      <c r="B70" s="391" t="s">
        <v>230</v>
      </c>
      <c r="C70" s="392"/>
      <c r="D70" s="393">
        <v>185000</v>
      </c>
      <c r="E70" s="394"/>
      <c r="F70" s="122">
        <f>D70*(1-Szorzó!$E$2)</f>
        <v>185000</v>
      </c>
      <c r="G70" s="205"/>
      <c r="I70" s="402"/>
      <c r="J70" s="403" t="s">
        <v>79</v>
      </c>
      <c r="K70" s="404"/>
      <c r="L70" s="404"/>
      <c r="M70" s="404"/>
      <c r="N70" s="404"/>
      <c r="O70" s="405"/>
      <c r="P70" s="377"/>
    </row>
    <row r="71" spans="1:38" s="15" customFormat="1" ht="20.25" customHeight="1" x14ac:dyDescent="0.25">
      <c r="A71" s="176"/>
      <c r="B71" s="395"/>
      <c r="C71" s="396"/>
      <c r="D71" s="396"/>
      <c r="E71" s="396"/>
      <c r="F71" s="396"/>
      <c r="G71" s="397"/>
      <c r="I71" s="402"/>
      <c r="J71" s="406"/>
      <c r="K71" s="407"/>
      <c r="L71" s="407"/>
      <c r="M71" s="407"/>
      <c r="N71" s="407"/>
      <c r="O71" s="408"/>
      <c r="P71" s="377"/>
    </row>
    <row r="72" spans="1:38" s="15" customFormat="1" ht="20.25" customHeight="1" x14ac:dyDescent="0.25">
      <c r="A72" s="176"/>
      <c r="B72" s="398"/>
      <c r="C72" s="399"/>
      <c r="D72" s="399"/>
      <c r="E72" s="399"/>
      <c r="F72" s="399"/>
      <c r="G72" s="400"/>
      <c r="I72" s="402"/>
      <c r="J72" s="409"/>
      <c r="K72" s="410"/>
      <c r="L72" s="410"/>
      <c r="M72" s="410"/>
      <c r="N72" s="410"/>
      <c r="O72" s="411"/>
      <c r="P72" s="377"/>
    </row>
    <row r="73" spans="1:38" s="15" customFormat="1" ht="12.75" customHeight="1" x14ac:dyDescent="0.25">
      <c r="A73" s="176"/>
      <c r="B73" s="30" t="s">
        <v>4</v>
      </c>
      <c r="C73" s="31" t="s">
        <v>231</v>
      </c>
      <c r="D73" s="252"/>
      <c r="E73" s="253"/>
      <c r="F73" s="30" t="s">
        <v>6</v>
      </c>
      <c r="G73" s="37" t="s">
        <v>36</v>
      </c>
      <c r="I73" s="402"/>
      <c r="J73" s="378" t="s">
        <v>4</v>
      </c>
      <c r="K73" s="384" t="s">
        <v>135</v>
      </c>
      <c r="L73" s="385"/>
      <c r="M73" s="386"/>
      <c r="N73" s="378" t="s">
        <v>6</v>
      </c>
      <c r="O73" s="412" t="s">
        <v>24</v>
      </c>
      <c r="P73" s="377"/>
    </row>
    <row r="74" spans="1:38" s="15" customFormat="1" ht="12.75" customHeight="1" x14ac:dyDescent="0.25">
      <c r="A74" s="176"/>
      <c r="B74" s="30" t="s">
        <v>8</v>
      </c>
      <c r="C74" s="31" t="s">
        <v>232</v>
      </c>
      <c r="D74" s="254"/>
      <c r="E74" s="255"/>
      <c r="F74" s="30" t="s">
        <v>10</v>
      </c>
      <c r="G74" s="38" t="s">
        <v>11</v>
      </c>
      <c r="I74" s="402"/>
      <c r="J74" s="378" t="s">
        <v>8</v>
      </c>
      <c r="K74" s="384" t="s">
        <v>234</v>
      </c>
      <c r="L74" s="387"/>
      <c r="M74" s="388"/>
      <c r="N74" s="378" t="s">
        <v>10</v>
      </c>
      <c r="O74" s="42" t="s">
        <v>235</v>
      </c>
      <c r="P74" s="377"/>
    </row>
    <row r="75" spans="1:38" s="15" customFormat="1" ht="12.75" customHeight="1" x14ac:dyDescent="0.25">
      <c r="A75" s="176"/>
      <c r="B75" s="30" t="s">
        <v>12</v>
      </c>
      <c r="C75" s="31" t="s">
        <v>29</v>
      </c>
      <c r="D75" s="254"/>
      <c r="E75" s="255"/>
      <c r="F75" s="41" t="s">
        <v>14</v>
      </c>
      <c r="G75" s="39" t="s">
        <v>15</v>
      </c>
      <c r="I75" s="402"/>
      <c r="J75" s="378" t="s">
        <v>12</v>
      </c>
      <c r="K75" s="384" t="s">
        <v>236</v>
      </c>
      <c r="L75" s="387"/>
      <c r="M75" s="388"/>
      <c r="N75" s="60" t="s">
        <v>14</v>
      </c>
      <c r="O75" s="42" t="s">
        <v>15</v>
      </c>
      <c r="P75" s="377"/>
    </row>
    <row r="76" spans="1:38" s="15" customFormat="1" ht="12.75" customHeight="1" x14ac:dyDescent="0.25">
      <c r="A76" s="176"/>
      <c r="B76" s="30" t="s">
        <v>16</v>
      </c>
      <c r="C76" s="31" t="s">
        <v>40</v>
      </c>
      <c r="D76" s="254"/>
      <c r="E76" s="255"/>
      <c r="F76" s="22" t="s">
        <v>18</v>
      </c>
      <c r="G76" s="21" t="s">
        <v>42</v>
      </c>
      <c r="I76" s="402"/>
      <c r="J76" s="378" t="s">
        <v>16</v>
      </c>
      <c r="K76" s="384" t="s">
        <v>31</v>
      </c>
      <c r="L76" s="387"/>
      <c r="M76" s="388"/>
      <c r="N76" s="60" t="s">
        <v>18</v>
      </c>
      <c r="O76" s="42" t="s">
        <v>54</v>
      </c>
      <c r="P76" s="377"/>
    </row>
    <row r="77" spans="1:38" s="15" customFormat="1" ht="12.75" customHeight="1" x14ac:dyDescent="0.25">
      <c r="A77" s="176"/>
      <c r="B77" s="30" t="s">
        <v>19</v>
      </c>
      <c r="C77" s="31" t="s">
        <v>20</v>
      </c>
      <c r="D77" s="256"/>
      <c r="E77" s="257"/>
      <c r="F77" s="23" t="s">
        <v>48</v>
      </c>
      <c r="G77" s="28">
        <v>1</v>
      </c>
      <c r="I77" s="402"/>
      <c r="J77" s="378" t="s">
        <v>19</v>
      </c>
      <c r="K77" s="384" t="s">
        <v>45</v>
      </c>
      <c r="L77" s="389"/>
      <c r="M77" s="390"/>
      <c r="N77" s="60"/>
      <c r="O77" s="413"/>
      <c r="P77" s="377"/>
    </row>
    <row r="78" spans="1:38" s="15" customFormat="1" ht="134.25" customHeight="1" x14ac:dyDescent="0.25">
      <c r="A78" s="176"/>
      <c r="B78" s="210" t="s">
        <v>233</v>
      </c>
      <c r="C78" s="211"/>
      <c r="D78" s="211"/>
      <c r="E78" s="211"/>
      <c r="F78" s="211"/>
      <c r="G78" s="235"/>
      <c r="I78" s="402"/>
      <c r="J78" s="293" t="s">
        <v>237</v>
      </c>
      <c r="K78" s="294"/>
      <c r="L78" s="294"/>
      <c r="M78" s="294"/>
      <c r="N78" s="294"/>
      <c r="O78" s="295"/>
      <c r="P78" s="377"/>
    </row>
    <row r="79" spans="1:38" s="15" customFormat="1" ht="23.65" customHeight="1" thickBot="1" x14ac:dyDescent="0.3">
      <c r="A79" s="177"/>
      <c r="B79" s="202"/>
      <c r="C79" s="203"/>
      <c r="D79" s="203"/>
      <c r="E79" s="203"/>
      <c r="F79" s="203"/>
      <c r="G79" s="204"/>
      <c r="I79" s="414"/>
      <c r="J79" s="296"/>
      <c r="K79" s="297"/>
      <c r="L79" s="297"/>
      <c r="M79" s="297"/>
      <c r="N79" s="297"/>
      <c r="O79" s="298"/>
      <c r="P79" s="379"/>
    </row>
    <row r="80" spans="1:38" s="15" customFormat="1" ht="23.25" customHeight="1" thickTop="1" x14ac:dyDescent="0.2">
      <c r="A80" s="24"/>
      <c r="B80" s="48"/>
      <c r="C80" s="48"/>
      <c r="D80" s="48"/>
      <c r="E80" s="48"/>
      <c r="F80" s="48"/>
      <c r="G80" s="48"/>
      <c r="H80" s="3"/>
      <c r="I80" s="49"/>
      <c r="J80" s="26"/>
      <c r="K80" s="26"/>
      <c r="L80" s="26"/>
      <c r="M80" s="26"/>
      <c r="N80" s="26"/>
      <c r="O80" s="26"/>
      <c r="P80" s="3"/>
      <c r="Q80" s="24"/>
      <c r="R80" s="25"/>
      <c r="S80" s="25"/>
      <c r="T80" s="25"/>
      <c r="U80" s="25"/>
      <c r="V80" s="25"/>
      <c r="W80" s="25"/>
      <c r="X80" s="16"/>
    </row>
    <row r="81" spans="1:24" s="11" customFormat="1" ht="15" customHeight="1" thickBot="1" x14ac:dyDescent="0.3">
      <c r="A81" s="304" t="s">
        <v>68</v>
      </c>
      <c r="B81" s="305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</row>
    <row r="82" spans="1:24" s="15" customFormat="1" ht="26.25" customHeight="1" x14ac:dyDescent="0.25">
      <c r="A82" s="187" t="s">
        <v>46</v>
      </c>
      <c r="B82" s="190" t="s">
        <v>1</v>
      </c>
      <c r="C82" s="191"/>
      <c r="D82" s="190" t="s">
        <v>2</v>
      </c>
      <c r="E82" s="213"/>
      <c r="F82" s="207" t="s">
        <v>2</v>
      </c>
      <c r="G82" s="214"/>
      <c r="H82" s="27"/>
      <c r="I82" s="187" t="s">
        <v>243</v>
      </c>
      <c r="J82" s="190" t="s">
        <v>1</v>
      </c>
      <c r="K82" s="191"/>
      <c r="L82" s="206" t="s">
        <v>43</v>
      </c>
      <c r="M82" s="207"/>
      <c r="N82" s="207" t="s">
        <v>2</v>
      </c>
      <c r="O82" s="214"/>
      <c r="P82" s="27"/>
      <c r="Q82" s="426" t="s">
        <v>245</v>
      </c>
      <c r="R82" s="190" t="s">
        <v>1</v>
      </c>
      <c r="S82" s="191"/>
      <c r="T82" s="206" t="s">
        <v>43</v>
      </c>
      <c r="U82" s="207"/>
      <c r="V82" s="207" t="s">
        <v>2</v>
      </c>
      <c r="W82" s="214"/>
      <c r="X82" s="16"/>
    </row>
    <row r="83" spans="1:24" s="15" customFormat="1" ht="20.25" customHeight="1" x14ac:dyDescent="0.25">
      <c r="A83" s="188"/>
      <c r="B83" s="230" t="s">
        <v>187</v>
      </c>
      <c r="C83" s="231"/>
      <c r="D83" s="126">
        <v>149000</v>
      </c>
      <c r="E83" s="127"/>
      <c r="F83" s="122">
        <f>D83*(1-Szorzó!$E$2)</f>
        <v>149000</v>
      </c>
      <c r="G83" s="123"/>
      <c r="H83" s="27"/>
      <c r="I83" s="188"/>
      <c r="J83" s="108" t="s">
        <v>238</v>
      </c>
      <c r="K83" s="145"/>
      <c r="L83" s="122">
        <v>96000</v>
      </c>
      <c r="M83" s="156"/>
      <c r="N83" s="122">
        <f>L83*(1-Szorzó!$E$2)</f>
        <v>96000</v>
      </c>
      <c r="O83" s="123"/>
      <c r="P83" s="27"/>
      <c r="Q83" s="427"/>
      <c r="R83" s="108" t="s">
        <v>246</v>
      </c>
      <c r="S83" s="145"/>
      <c r="T83" s="122">
        <v>88000</v>
      </c>
      <c r="U83" s="156"/>
      <c r="V83" s="122">
        <f>T83*(1-Szorzó!$E$2)</f>
        <v>88000</v>
      </c>
      <c r="W83" s="123"/>
      <c r="X83" s="16"/>
    </row>
    <row r="84" spans="1:24" s="15" customFormat="1" ht="20.25" customHeight="1" x14ac:dyDescent="0.25">
      <c r="A84" s="188"/>
      <c r="B84" s="124" t="s">
        <v>188</v>
      </c>
      <c r="C84" s="125"/>
      <c r="D84" s="126">
        <v>155700</v>
      </c>
      <c r="E84" s="127"/>
      <c r="F84" s="122">
        <f>D84*(1-Szorzó!$E$2)</f>
        <v>155700</v>
      </c>
      <c r="G84" s="123"/>
      <c r="H84" s="27"/>
      <c r="I84" s="188"/>
      <c r="J84" s="158"/>
      <c r="K84" s="159"/>
      <c r="L84" s="159"/>
      <c r="M84" s="159"/>
      <c r="N84" s="159"/>
      <c r="O84" s="160"/>
      <c r="P84" s="27"/>
      <c r="Q84" s="427"/>
      <c r="R84" s="108" t="s">
        <v>247</v>
      </c>
      <c r="S84" s="145"/>
      <c r="T84" s="122">
        <v>108000</v>
      </c>
      <c r="U84" s="156"/>
      <c r="V84" s="122">
        <f>T84*(1-Szorzó!$E$2)</f>
        <v>108000</v>
      </c>
      <c r="W84" s="123"/>
      <c r="X84" s="16"/>
    </row>
    <row r="85" spans="1:24" s="15" customFormat="1" ht="20.25" customHeight="1" x14ac:dyDescent="0.25">
      <c r="A85" s="188"/>
      <c r="B85" s="124" t="s">
        <v>35</v>
      </c>
      <c r="C85" s="125"/>
      <c r="D85" s="126">
        <v>240300</v>
      </c>
      <c r="E85" s="127"/>
      <c r="F85" s="122">
        <f>D85*(1-Szorzó!$E$2)</f>
        <v>240300</v>
      </c>
      <c r="G85" s="123"/>
      <c r="H85" s="27"/>
      <c r="I85" s="188"/>
      <c r="J85" s="165"/>
      <c r="K85" s="415"/>
      <c r="L85" s="415"/>
      <c r="M85" s="415"/>
      <c r="N85" s="415"/>
      <c r="O85" s="183"/>
      <c r="P85" s="27"/>
      <c r="Q85" s="427"/>
      <c r="R85" s="108" t="s">
        <v>248</v>
      </c>
      <c r="S85" s="145"/>
      <c r="T85" s="122">
        <v>9000</v>
      </c>
      <c r="U85" s="156"/>
      <c r="V85" s="122">
        <f>T85*(1-Szorzó!$E$2)</f>
        <v>9000</v>
      </c>
      <c r="W85" s="123"/>
      <c r="X85" s="16"/>
    </row>
    <row r="86" spans="1:24" s="15" customFormat="1" ht="20.25" customHeight="1" x14ac:dyDescent="0.25">
      <c r="A86" s="188"/>
      <c r="B86" s="91"/>
      <c r="C86" s="92"/>
      <c r="D86" s="92"/>
      <c r="E86" s="92"/>
      <c r="F86" s="92"/>
      <c r="G86" s="93"/>
      <c r="H86" s="27"/>
      <c r="I86" s="188"/>
      <c r="J86" s="161"/>
      <c r="K86" s="162"/>
      <c r="L86" s="162"/>
      <c r="M86" s="162"/>
      <c r="N86" s="162"/>
      <c r="O86" s="163"/>
      <c r="P86" s="27"/>
      <c r="Q86" s="427"/>
      <c r="R86" s="243" t="s">
        <v>249</v>
      </c>
      <c r="S86" s="244"/>
      <c r="T86" s="244"/>
      <c r="U86" s="244"/>
      <c r="V86" s="244"/>
      <c r="W86" s="416"/>
      <c r="X86" s="16"/>
    </row>
    <row r="87" spans="1:24" s="15" customFormat="1" ht="12.75" customHeight="1" x14ac:dyDescent="0.25">
      <c r="A87" s="188"/>
      <c r="B87" s="30" t="s">
        <v>4</v>
      </c>
      <c r="C87" s="31" t="s">
        <v>74</v>
      </c>
      <c r="D87" s="130"/>
      <c r="E87" s="131"/>
      <c r="F87" s="30" t="s">
        <v>6</v>
      </c>
      <c r="G87" s="33" t="s">
        <v>24</v>
      </c>
      <c r="H87" s="27"/>
      <c r="I87" s="188"/>
      <c r="J87" s="30" t="s">
        <v>4</v>
      </c>
      <c r="K87" s="31" t="s">
        <v>239</v>
      </c>
      <c r="L87" s="130"/>
      <c r="M87" s="131"/>
      <c r="N87" s="30" t="s">
        <v>6</v>
      </c>
      <c r="O87" s="33" t="s">
        <v>36</v>
      </c>
      <c r="P87" s="27"/>
      <c r="Q87" s="427"/>
      <c r="R87" s="30" t="s">
        <v>4</v>
      </c>
      <c r="S87" s="31" t="s">
        <v>250</v>
      </c>
      <c r="T87" s="417"/>
      <c r="U87" s="418"/>
      <c r="V87" s="30" t="s">
        <v>6</v>
      </c>
      <c r="W87" s="33" t="s">
        <v>24</v>
      </c>
      <c r="X87" s="16"/>
    </row>
    <row r="88" spans="1:24" s="15" customFormat="1" ht="12.75" customHeight="1" x14ac:dyDescent="0.25">
      <c r="A88" s="188"/>
      <c r="B88" s="30" t="s">
        <v>8</v>
      </c>
      <c r="C88" s="31" t="s">
        <v>65</v>
      </c>
      <c r="D88" s="132"/>
      <c r="E88" s="133"/>
      <c r="F88" s="30" t="s">
        <v>10</v>
      </c>
      <c r="G88" s="34" t="s">
        <v>98</v>
      </c>
      <c r="H88" s="27"/>
      <c r="I88" s="188"/>
      <c r="J88" s="30" t="s">
        <v>8</v>
      </c>
      <c r="K88" s="31" t="s">
        <v>240</v>
      </c>
      <c r="L88" s="132"/>
      <c r="M88" s="133"/>
      <c r="N88" s="30" t="s">
        <v>10</v>
      </c>
      <c r="O88" s="36" t="s">
        <v>241</v>
      </c>
      <c r="P88" s="27"/>
      <c r="Q88" s="427"/>
      <c r="R88" s="30" t="s">
        <v>8</v>
      </c>
      <c r="S88" s="31" t="s">
        <v>9</v>
      </c>
      <c r="T88" s="419"/>
      <c r="U88" s="420"/>
      <c r="V88" s="30" t="s">
        <v>10</v>
      </c>
      <c r="W88" s="36" t="s">
        <v>106</v>
      </c>
      <c r="X88" s="16"/>
    </row>
    <row r="89" spans="1:24" s="15" customFormat="1" ht="12.75" customHeight="1" x14ac:dyDescent="0.25">
      <c r="A89" s="188"/>
      <c r="B89" s="30" t="s">
        <v>12</v>
      </c>
      <c r="C89" s="31" t="s">
        <v>47</v>
      </c>
      <c r="D89" s="132"/>
      <c r="E89" s="133"/>
      <c r="F89" s="41" t="s">
        <v>14</v>
      </c>
      <c r="G89" s="36" t="s">
        <v>100</v>
      </c>
      <c r="H89" s="27"/>
      <c r="I89" s="188"/>
      <c r="J89" s="30" t="s">
        <v>12</v>
      </c>
      <c r="K89" s="31" t="s">
        <v>29</v>
      </c>
      <c r="L89" s="132"/>
      <c r="M89" s="133"/>
      <c r="N89" s="41" t="s">
        <v>14</v>
      </c>
      <c r="O89" s="36" t="s">
        <v>242</v>
      </c>
      <c r="P89" s="27"/>
      <c r="Q89" s="427"/>
      <c r="R89" s="30" t="s">
        <v>12</v>
      </c>
      <c r="S89" s="31" t="s">
        <v>251</v>
      </c>
      <c r="T89" s="419"/>
      <c r="U89" s="420"/>
      <c r="V89" s="41" t="s">
        <v>14</v>
      </c>
      <c r="W89" s="36" t="s">
        <v>15</v>
      </c>
      <c r="X89" s="16"/>
    </row>
    <row r="90" spans="1:24" s="15" customFormat="1" ht="12.75" customHeight="1" x14ac:dyDescent="0.25">
      <c r="A90" s="188"/>
      <c r="B90" s="30" t="s">
        <v>16</v>
      </c>
      <c r="C90" s="31" t="s">
        <v>38</v>
      </c>
      <c r="D90" s="132"/>
      <c r="E90" s="133"/>
      <c r="F90" s="41" t="s">
        <v>18</v>
      </c>
      <c r="G90" s="36" t="s">
        <v>32</v>
      </c>
      <c r="H90" s="27"/>
      <c r="I90" s="188"/>
      <c r="J90" s="30" t="s">
        <v>16</v>
      </c>
      <c r="K90" s="31" t="s">
        <v>20</v>
      </c>
      <c r="L90" s="132"/>
      <c r="M90" s="133"/>
      <c r="N90" s="41" t="s">
        <v>18</v>
      </c>
      <c r="O90" s="36" t="s">
        <v>42</v>
      </c>
      <c r="P90" s="27"/>
      <c r="Q90" s="427"/>
      <c r="R90" s="30" t="s">
        <v>16</v>
      </c>
      <c r="S90" s="31" t="s">
        <v>31</v>
      </c>
      <c r="T90" s="419"/>
      <c r="U90" s="420"/>
      <c r="V90" s="41" t="s">
        <v>18</v>
      </c>
      <c r="W90" s="36" t="s">
        <v>42</v>
      </c>
      <c r="X90" s="16"/>
    </row>
    <row r="91" spans="1:24" s="15" customFormat="1" ht="12.75" customHeight="1" x14ac:dyDescent="0.25">
      <c r="A91" s="188"/>
      <c r="B91" s="30" t="s">
        <v>19</v>
      </c>
      <c r="C91" s="31" t="s">
        <v>38</v>
      </c>
      <c r="D91" s="134"/>
      <c r="E91" s="135"/>
      <c r="F91" s="241"/>
      <c r="G91" s="242"/>
      <c r="H91" s="27"/>
      <c r="I91" s="188"/>
      <c r="J91" s="30" t="s">
        <v>19</v>
      </c>
      <c r="K91" s="31" t="s">
        <v>20</v>
      </c>
      <c r="L91" s="134"/>
      <c r="M91" s="135"/>
      <c r="N91" s="120"/>
      <c r="O91" s="121"/>
      <c r="P91" s="27"/>
      <c r="Q91" s="427"/>
      <c r="R91" s="30" t="s">
        <v>19</v>
      </c>
      <c r="S91" s="31" t="s">
        <v>20</v>
      </c>
      <c r="T91" s="421"/>
      <c r="U91" s="422"/>
      <c r="V91" s="423"/>
      <c r="W91" s="424"/>
      <c r="X91" s="16"/>
    </row>
    <row r="92" spans="1:24" s="15" customFormat="1" ht="133.5" customHeight="1" x14ac:dyDescent="0.25">
      <c r="A92" s="188"/>
      <c r="B92" s="210" t="s">
        <v>101</v>
      </c>
      <c r="C92" s="211"/>
      <c r="D92" s="211"/>
      <c r="E92" s="211"/>
      <c r="F92" s="211"/>
      <c r="G92" s="212"/>
      <c r="H92" s="27"/>
      <c r="I92" s="188"/>
      <c r="J92" s="210" t="s">
        <v>244</v>
      </c>
      <c r="K92" s="211"/>
      <c r="L92" s="211"/>
      <c r="M92" s="211"/>
      <c r="N92" s="211"/>
      <c r="O92" s="212"/>
      <c r="P92" s="27"/>
      <c r="Q92" s="427"/>
      <c r="R92" s="112" t="s">
        <v>252</v>
      </c>
      <c r="S92" s="112"/>
      <c r="T92" s="112"/>
      <c r="U92" s="112"/>
      <c r="V92" s="112"/>
      <c r="W92" s="113"/>
      <c r="X92" s="16"/>
    </row>
    <row r="93" spans="1:24" s="15" customFormat="1" ht="12.75" customHeight="1" x14ac:dyDescent="0.25">
      <c r="A93" s="188"/>
      <c r="B93" s="169"/>
      <c r="C93" s="373"/>
      <c r="D93" s="373"/>
      <c r="E93" s="373"/>
      <c r="F93" s="373"/>
      <c r="G93" s="171"/>
      <c r="H93" s="27"/>
      <c r="I93" s="188"/>
      <c r="J93" s="169"/>
      <c r="K93" s="373"/>
      <c r="L93" s="373"/>
      <c r="M93" s="373"/>
      <c r="N93" s="373"/>
      <c r="O93" s="171"/>
      <c r="P93" s="27"/>
      <c r="Q93" s="427"/>
      <c r="R93" s="425"/>
      <c r="S93" s="425"/>
      <c r="T93" s="425"/>
      <c r="U93" s="425"/>
      <c r="V93" s="425"/>
      <c r="W93" s="116"/>
      <c r="X93" s="16"/>
    </row>
    <row r="94" spans="1:24" s="15" customFormat="1" ht="12.75" customHeight="1" x14ac:dyDescent="0.25">
      <c r="A94" s="188"/>
      <c r="B94" s="169"/>
      <c r="C94" s="373"/>
      <c r="D94" s="373"/>
      <c r="E94" s="373"/>
      <c r="F94" s="373"/>
      <c r="G94" s="171"/>
      <c r="H94" s="27"/>
      <c r="I94" s="188"/>
      <c r="J94" s="169"/>
      <c r="K94" s="373"/>
      <c r="L94" s="373"/>
      <c r="M94" s="373"/>
      <c r="N94" s="373"/>
      <c r="O94" s="171"/>
      <c r="P94" s="27"/>
      <c r="Q94" s="427"/>
      <c r="R94" s="425"/>
      <c r="S94" s="425"/>
      <c r="T94" s="425"/>
      <c r="U94" s="425"/>
      <c r="V94" s="425"/>
      <c r="W94" s="116"/>
      <c r="X94" s="16"/>
    </row>
    <row r="95" spans="1:24" s="15" customFormat="1" ht="23.25" customHeight="1" thickBot="1" x14ac:dyDescent="0.3">
      <c r="A95" s="189"/>
      <c r="B95" s="172"/>
      <c r="C95" s="173"/>
      <c r="D95" s="173"/>
      <c r="E95" s="173"/>
      <c r="F95" s="173"/>
      <c r="G95" s="174"/>
      <c r="H95" s="27"/>
      <c r="I95" s="189"/>
      <c r="J95" s="172"/>
      <c r="K95" s="173"/>
      <c r="L95" s="173"/>
      <c r="M95" s="173"/>
      <c r="N95" s="173"/>
      <c r="O95" s="174"/>
      <c r="P95" s="27"/>
      <c r="Q95" s="428"/>
      <c r="R95" s="118"/>
      <c r="S95" s="118"/>
      <c r="T95" s="118"/>
      <c r="U95" s="118"/>
      <c r="V95" s="118"/>
      <c r="W95" s="119"/>
      <c r="X95" s="16"/>
    </row>
    <row r="96" spans="1:24" ht="15.75" customHeight="1" thickBot="1" x14ac:dyDescent="0.3"/>
    <row r="97" spans="1:24" s="15" customFormat="1" ht="26.25" customHeight="1" x14ac:dyDescent="0.2">
      <c r="A97" s="426" t="s">
        <v>253</v>
      </c>
      <c r="B97" s="190" t="s">
        <v>1</v>
      </c>
      <c r="C97" s="191"/>
      <c r="D97" s="190" t="s">
        <v>43</v>
      </c>
      <c r="E97" s="213"/>
      <c r="F97" s="207" t="s">
        <v>43</v>
      </c>
      <c r="G97" s="214"/>
      <c r="I97" s="299" t="s">
        <v>102</v>
      </c>
      <c r="J97" s="190" t="s">
        <v>1</v>
      </c>
      <c r="K97" s="191"/>
      <c r="L97" s="190" t="s">
        <v>2</v>
      </c>
      <c r="M97" s="213"/>
      <c r="N97" s="207" t="s">
        <v>2</v>
      </c>
      <c r="O97" s="214"/>
      <c r="P97" s="3"/>
      <c r="Q97" s="187" t="s">
        <v>111</v>
      </c>
      <c r="R97" s="190" t="s">
        <v>112</v>
      </c>
      <c r="S97" s="191"/>
      <c r="T97" s="190" t="s">
        <v>2</v>
      </c>
      <c r="U97" s="213"/>
      <c r="V97" s="207" t="s">
        <v>2</v>
      </c>
      <c r="W97" s="214"/>
      <c r="X97" s="16"/>
    </row>
    <row r="98" spans="1:24" s="15" customFormat="1" ht="20.25" customHeight="1" x14ac:dyDescent="0.2">
      <c r="A98" s="427"/>
      <c r="B98" s="230" t="s">
        <v>89</v>
      </c>
      <c r="C98" s="231"/>
      <c r="D98" s="236">
        <v>111000</v>
      </c>
      <c r="E98" s="236"/>
      <c r="F98" s="122">
        <f>D98*(1-Szorzó!$E$2)</f>
        <v>111000</v>
      </c>
      <c r="G98" s="123"/>
      <c r="I98" s="300"/>
      <c r="J98" s="108" t="s">
        <v>103</v>
      </c>
      <c r="K98" s="145"/>
      <c r="L98" s="126">
        <v>138000</v>
      </c>
      <c r="M98" s="127"/>
      <c r="N98" s="122">
        <f>L98*(1-Szorzó!$E$2)</f>
        <v>138000</v>
      </c>
      <c r="O98" s="123"/>
      <c r="P98" s="3"/>
      <c r="Q98" s="188"/>
      <c r="R98" s="108" t="s">
        <v>113</v>
      </c>
      <c r="S98" s="145"/>
      <c r="T98" s="126">
        <v>97000</v>
      </c>
      <c r="U98" s="127"/>
      <c r="V98" s="122">
        <f>T98*(1-Szorzó!$E$2)</f>
        <v>97000</v>
      </c>
      <c r="W98" s="123"/>
      <c r="X98" s="16"/>
    </row>
    <row r="99" spans="1:24" s="15" customFormat="1" ht="20.25" customHeight="1" x14ac:dyDescent="0.2">
      <c r="A99" s="427"/>
      <c r="B99" s="158" t="s">
        <v>26</v>
      </c>
      <c r="C99" s="159"/>
      <c r="D99" s="159"/>
      <c r="E99" s="159"/>
      <c r="F99" s="159"/>
      <c r="G99" s="164"/>
      <c r="I99" s="300"/>
      <c r="J99" s="258"/>
      <c r="K99" s="259"/>
      <c r="L99" s="259"/>
      <c r="M99" s="259"/>
      <c r="N99" s="259"/>
      <c r="O99" s="260"/>
      <c r="P99" s="3"/>
      <c r="Q99" s="188"/>
      <c r="R99" s="108" t="s">
        <v>114</v>
      </c>
      <c r="S99" s="145"/>
      <c r="T99" s="126">
        <v>105000</v>
      </c>
      <c r="U99" s="127"/>
      <c r="V99" s="122">
        <f>T99*(1-Szorzó!$E$2)</f>
        <v>105000</v>
      </c>
      <c r="W99" s="123"/>
      <c r="X99" s="16"/>
    </row>
    <row r="100" spans="1:24" s="15" customFormat="1" ht="20.25" customHeight="1" x14ac:dyDescent="0.2">
      <c r="A100" s="427"/>
      <c r="B100" s="161"/>
      <c r="C100" s="162"/>
      <c r="D100" s="162"/>
      <c r="E100" s="162"/>
      <c r="F100" s="162"/>
      <c r="G100" s="168"/>
      <c r="I100" s="300"/>
      <c r="J100" s="261"/>
      <c r="K100" s="262"/>
      <c r="L100" s="262"/>
      <c r="M100" s="262"/>
      <c r="N100" s="262"/>
      <c r="O100" s="263"/>
      <c r="P100" s="3"/>
      <c r="Q100" s="188"/>
      <c r="R100" s="258"/>
      <c r="S100" s="259"/>
      <c r="T100" s="259"/>
      <c r="U100" s="259"/>
      <c r="V100" s="259"/>
      <c r="W100" s="260"/>
      <c r="X100" s="16"/>
    </row>
    <row r="101" spans="1:24" s="15" customFormat="1" ht="20.25" customHeight="1" x14ac:dyDescent="0.2">
      <c r="A101" s="427"/>
      <c r="B101" s="232" t="s">
        <v>254</v>
      </c>
      <c r="C101" s="233"/>
      <c r="D101" s="233"/>
      <c r="E101" s="233"/>
      <c r="F101" s="233"/>
      <c r="G101" s="432"/>
      <c r="I101" s="300"/>
      <c r="J101" s="264"/>
      <c r="K101" s="265"/>
      <c r="L101" s="265"/>
      <c r="M101" s="265"/>
      <c r="N101" s="265"/>
      <c r="O101" s="266"/>
      <c r="P101" s="3"/>
      <c r="Q101" s="188"/>
      <c r="R101" s="264"/>
      <c r="S101" s="265"/>
      <c r="T101" s="265"/>
      <c r="U101" s="265"/>
      <c r="V101" s="265"/>
      <c r="W101" s="266"/>
      <c r="X101" s="16"/>
    </row>
    <row r="102" spans="1:24" s="15" customFormat="1" ht="12.75" customHeight="1" x14ac:dyDescent="0.2">
      <c r="A102" s="427"/>
      <c r="B102" s="30" t="s">
        <v>4</v>
      </c>
      <c r="C102" s="31" t="s">
        <v>255</v>
      </c>
      <c r="D102" s="252"/>
      <c r="E102" s="253"/>
      <c r="F102" s="30" t="s">
        <v>6</v>
      </c>
      <c r="G102" s="33" t="s">
        <v>36</v>
      </c>
      <c r="I102" s="300"/>
      <c r="J102" s="30" t="s">
        <v>4</v>
      </c>
      <c r="K102" s="31" t="s">
        <v>104</v>
      </c>
      <c r="L102" s="130"/>
      <c r="M102" s="131"/>
      <c r="N102" s="30" t="s">
        <v>6</v>
      </c>
      <c r="O102" s="33" t="s">
        <v>36</v>
      </c>
      <c r="P102" s="3"/>
      <c r="Q102" s="188"/>
      <c r="R102" s="30" t="s">
        <v>4</v>
      </c>
      <c r="S102" s="31" t="s">
        <v>74</v>
      </c>
      <c r="T102" s="130"/>
      <c r="U102" s="131"/>
      <c r="V102" s="30" t="s">
        <v>6</v>
      </c>
      <c r="W102" s="33" t="s">
        <v>36</v>
      </c>
      <c r="X102" s="16"/>
    </row>
    <row r="103" spans="1:24" s="15" customFormat="1" ht="12.75" customHeight="1" x14ac:dyDescent="0.2">
      <c r="A103" s="427"/>
      <c r="B103" s="30" t="s">
        <v>8</v>
      </c>
      <c r="C103" s="31" t="s">
        <v>256</v>
      </c>
      <c r="D103" s="254"/>
      <c r="E103" s="255"/>
      <c r="F103" s="30" t="s">
        <v>10</v>
      </c>
      <c r="G103" s="34" t="s">
        <v>11</v>
      </c>
      <c r="I103" s="300"/>
      <c r="J103" s="30"/>
      <c r="K103" s="31"/>
      <c r="L103" s="132"/>
      <c r="M103" s="133"/>
      <c r="N103" s="30"/>
      <c r="O103" s="33"/>
      <c r="P103" s="3"/>
      <c r="Q103" s="188"/>
      <c r="R103" s="30"/>
      <c r="S103" s="31"/>
      <c r="T103" s="132"/>
      <c r="U103" s="133"/>
      <c r="V103" s="30"/>
      <c r="W103" s="33"/>
      <c r="X103" s="16"/>
    </row>
    <row r="104" spans="1:24" s="15" customFormat="1" ht="12.75" customHeight="1" x14ac:dyDescent="0.2">
      <c r="A104" s="427"/>
      <c r="B104" s="30" t="s">
        <v>12</v>
      </c>
      <c r="C104" s="31" t="s">
        <v>257</v>
      </c>
      <c r="D104" s="254"/>
      <c r="E104" s="255"/>
      <c r="F104" s="41" t="s">
        <v>14</v>
      </c>
      <c r="G104" s="36" t="s">
        <v>258</v>
      </c>
      <c r="I104" s="300"/>
      <c r="J104" s="30" t="s">
        <v>8</v>
      </c>
      <c r="K104" s="31" t="s">
        <v>105</v>
      </c>
      <c r="L104" s="132"/>
      <c r="M104" s="133"/>
      <c r="N104" s="30" t="s">
        <v>10</v>
      </c>
      <c r="O104" s="34" t="s">
        <v>106</v>
      </c>
      <c r="P104" s="3"/>
      <c r="Q104" s="188"/>
      <c r="R104" s="30" t="s">
        <v>8</v>
      </c>
      <c r="S104" s="31" t="s">
        <v>105</v>
      </c>
      <c r="T104" s="132"/>
      <c r="U104" s="133"/>
      <c r="V104" s="30" t="s">
        <v>10</v>
      </c>
      <c r="W104" s="34" t="s">
        <v>115</v>
      </c>
      <c r="X104" s="16"/>
    </row>
    <row r="105" spans="1:24" s="15" customFormat="1" ht="12.75" customHeight="1" x14ac:dyDescent="0.2">
      <c r="A105" s="427"/>
      <c r="B105" s="30" t="s">
        <v>16</v>
      </c>
      <c r="C105" s="31" t="s">
        <v>31</v>
      </c>
      <c r="D105" s="254"/>
      <c r="E105" s="255"/>
      <c r="F105" s="22" t="s">
        <v>18</v>
      </c>
      <c r="G105" s="433" t="s">
        <v>32</v>
      </c>
      <c r="I105" s="300"/>
      <c r="J105" s="30"/>
      <c r="K105" s="31"/>
      <c r="L105" s="132"/>
      <c r="M105" s="133"/>
      <c r="N105" s="30"/>
      <c r="O105" s="34"/>
      <c r="P105" s="3"/>
      <c r="Q105" s="188"/>
      <c r="R105" s="30"/>
      <c r="S105" s="31"/>
      <c r="T105" s="132"/>
      <c r="U105" s="133"/>
      <c r="V105" s="30"/>
      <c r="W105" s="34"/>
      <c r="X105" s="16"/>
    </row>
    <row r="106" spans="1:24" s="15" customFormat="1" ht="12.75" customHeight="1" x14ac:dyDescent="0.2">
      <c r="A106" s="427"/>
      <c r="B106" s="429" t="s">
        <v>19</v>
      </c>
      <c r="C106" s="430" t="s">
        <v>45</v>
      </c>
      <c r="D106" s="254"/>
      <c r="E106" s="255"/>
      <c r="F106" s="431" t="s">
        <v>48</v>
      </c>
      <c r="G106" s="434">
        <v>1</v>
      </c>
      <c r="I106" s="300"/>
      <c r="J106" s="30"/>
      <c r="K106" s="31"/>
      <c r="L106" s="132"/>
      <c r="M106" s="133"/>
      <c r="N106" s="30"/>
      <c r="O106" s="34"/>
      <c r="P106" s="3"/>
      <c r="Q106" s="188"/>
      <c r="R106" s="30"/>
      <c r="S106" s="31"/>
      <c r="T106" s="132"/>
      <c r="U106" s="133"/>
      <c r="V106" s="30"/>
      <c r="W106" s="34"/>
      <c r="X106" s="16"/>
    </row>
    <row r="107" spans="1:24" s="15" customFormat="1" ht="12.75" customHeight="1" x14ac:dyDescent="0.2">
      <c r="A107" s="427"/>
      <c r="B107" s="210" t="s">
        <v>259</v>
      </c>
      <c r="C107" s="211"/>
      <c r="D107" s="211"/>
      <c r="E107" s="211"/>
      <c r="F107" s="211"/>
      <c r="G107" s="212"/>
      <c r="I107" s="300"/>
      <c r="J107" s="30" t="s">
        <v>12</v>
      </c>
      <c r="K107" s="31" t="s">
        <v>107</v>
      </c>
      <c r="L107" s="132"/>
      <c r="M107" s="133"/>
      <c r="N107" s="41" t="s">
        <v>14</v>
      </c>
      <c r="O107" s="36" t="s">
        <v>108</v>
      </c>
      <c r="P107" s="3"/>
      <c r="Q107" s="188"/>
      <c r="R107" s="30" t="s">
        <v>12</v>
      </c>
      <c r="S107" s="31" t="s">
        <v>47</v>
      </c>
      <c r="T107" s="132"/>
      <c r="U107" s="133"/>
      <c r="V107" s="41" t="s">
        <v>14</v>
      </c>
      <c r="W107" s="36" t="s">
        <v>116</v>
      </c>
      <c r="X107" s="16"/>
    </row>
    <row r="108" spans="1:24" s="15" customFormat="1" ht="12.75" customHeight="1" x14ac:dyDescent="0.2">
      <c r="A108" s="427"/>
      <c r="B108" s="169"/>
      <c r="C108" s="373"/>
      <c r="D108" s="373"/>
      <c r="E108" s="373"/>
      <c r="F108" s="373"/>
      <c r="G108" s="171"/>
      <c r="I108" s="300"/>
      <c r="J108" s="30" t="s">
        <v>19</v>
      </c>
      <c r="K108" s="31" t="s">
        <v>109</v>
      </c>
      <c r="L108" s="134"/>
      <c r="M108" s="135"/>
      <c r="N108" s="241"/>
      <c r="O108" s="242"/>
      <c r="P108" s="3"/>
      <c r="Q108" s="188"/>
      <c r="R108" s="30" t="s">
        <v>19</v>
      </c>
      <c r="S108" s="31" t="s">
        <v>117</v>
      </c>
      <c r="T108" s="134"/>
      <c r="U108" s="135"/>
      <c r="V108" s="241"/>
      <c r="W108" s="242"/>
      <c r="X108" s="16"/>
    </row>
    <row r="109" spans="1:24" s="15" customFormat="1" ht="133.5" customHeight="1" x14ac:dyDescent="0.2">
      <c r="A109" s="427"/>
      <c r="B109" s="169"/>
      <c r="C109" s="373"/>
      <c r="D109" s="373"/>
      <c r="E109" s="373"/>
      <c r="F109" s="373"/>
      <c r="G109" s="171"/>
      <c r="I109" s="300"/>
      <c r="J109" s="210" t="s">
        <v>110</v>
      </c>
      <c r="K109" s="211"/>
      <c r="L109" s="211"/>
      <c r="M109" s="211"/>
      <c r="N109" s="211"/>
      <c r="O109" s="212"/>
      <c r="P109" s="3"/>
      <c r="Q109" s="188"/>
      <c r="R109" s="282" t="s">
        <v>118</v>
      </c>
      <c r="S109" s="283"/>
      <c r="T109" s="283"/>
      <c r="U109" s="283"/>
      <c r="V109" s="283"/>
      <c r="W109" s="284"/>
      <c r="X109" s="16"/>
    </row>
    <row r="110" spans="1:24" s="15" customFormat="1" ht="23.25" customHeight="1" thickBot="1" x14ac:dyDescent="0.25">
      <c r="A110" s="428"/>
      <c r="B110" s="172"/>
      <c r="C110" s="173"/>
      <c r="D110" s="173"/>
      <c r="E110" s="173"/>
      <c r="F110" s="173"/>
      <c r="G110" s="174"/>
      <c r="I110" s="301"/>
      <c r="J110" s="172"/>
      <c r="K110" s="173"/>
      <c r="L110" s="173"/>
      <c r="M110" s="173"/>
      <c r="N110" s="173"/>
      <c r="O110" s="174"/>
      <c r="P110" s="3"/>
      <c r="Q110" s="189"/>
      <c r="R110" s="285"/>
      <c r="S110" s="286"/>
      <c r="T110" s="286"/>
      <c r="U110" s="286"/>
      <c r="V110" s="286"/>
      <c r="W110" s="287"/>
      <c r="X110" s="16"/>
    </row>
    <row r="111" spans="1:24" ht="15.75" customHeight="1" thickBot="1" x14ac:dyDescent="0.3"/>
    <row r="112" spans="1:24" s="15" customFormat="1" ht="26.25" customHeight="1" thickTop="1" x14ac:dyDescent="0.2">
      <c r="A112" s="435" t="s">
        <v>260</v>
      </c>
      <c r="B112" s="178" t="s">
        <v>1</v>
      </c>
      <c r="C112" s="179"/>
      <c r="D112" s="181" t="s">
        <v>2</v>
      </c>
      <c r="E112" s="182"/>
      <c r="F112" s="181" t="s">
        <v>2</v>
      </c>
      <c r="G112" s="182"/>
      <c r="I112" s="184" t="s">
        <v>120</v>
      </c>
      <c r="J112" s="206" t="s">
        <v>1</v>
      </c>
      <c r="K112" s="207"/>
      <c r="L112" s="206" t="s">
        <v>2</v>
      </c>
      <c r="M112" s="207"/>
      <c r="N112" s="208" t="s">
        <v>2</v>
      </c>
      <c r="O112" s="209"/>
      <c r="P112" s="3"/>
      <c r="Q112" s="435" t="s">
        <v>267</v>
      </c>
      <c r="R112" s="445" t="s">
        <v>1</v>
      </c>
      <c r="S112" s="446"/>
      <c r="T112" s="445" t="s">
        <v>2</v>
      </c>
      <c r="U112" s="447"/>
      <c r="V112" s="448" t="s">
        <v>2</v>
      </c>
      <c r="W112" s="449"/>
      <c r="X112" s="16"/>
    </row>
    <row r="113" spans="1:24" s="15" customFormat="1" ht="20.25" customHeight="1" x14ac:dyDescent="0.2">
      <c r="A113" s="436"/>
      <c r="B113" s="382" t="s">
        <v>238</v>
      </c>
      <c r="C113" s="383"/>
      <c r="D113" s="122">
        <v>128000</v>
      </c>
      <c r="E113" s="156"/>
      <c r="F113" s="122">
        <f>D113*(1-Szorzó!$E$2)</f>
        <v>128000</v>
      </c>
      <c r="G113" s="123"/>
      <c r="I113" s="185"/>
      <c r="J113" s="108" t="s">
        <v>91</v>
      </c>
      <c r="K113" s="145"/>
      <c r="L113" s="122">
        <v>81000</v>
      </c>
      <c r="M113" s="156"/>
      <c r="N113" s="122">
        <f>L113*(1-Szorzó!$E$2)</f>
        <v>81000</v>
      </c>
      <c r="O113" s="123"/>
      <c r="P113" s="3"/>
      <c r="Q113" s="436"/>
      <c r="R113" s="108" t="s">
        <v>103</v>
      </c>
      <c r="S113" s="145"/>
      <c r="T113" s="122">
        <v>105000</v>
      </c>
      <c r="U113" s="156"/>
      <c r="V113" s="122">
        <f>T113*(1-Szorzó!$E$2)</f>
        <v>105000</v>
      </c>
      <c r="W113" s="123"/>
      <c r="X113" s="16"/>
    </row>
    <row r="114" spans="1:24" s="15" customFormat="1" ht="20.25" customHeight="1" x14ac:dyDescent="0.2">
      <c r="A114" s="436"/>
      <c r="B114" s="136"/>
      <c r="C114" s="137"/>
      <c r="D114" s="137"/>
      <c r="E114" s="137"/>
      <c r="F114" s="137"/>
      <c r="G114" s="437"/>
      <c r="I114" s="185"/>
      <c r="J114" s="147" t="s">
        <v>35</v>
      </c>
      <c r="K114" s="148"/>
      <c r="L114" s="122">
        <v>101000</v>
      </c>
      <c r="M114" s="156"/>
      <c r="N114" s="122">
        <f>L114*(1-Szorzó!$E$2)</f>
        <v>101000</v>
      </c>
      <c r="O114" s="123"/>
      <c r="P114" s="3"/>
      <c r="Q114" s="436"/>
      <c r="R114" s="158"/>
      <c r="S114" s="288"/>
      <c r="T114" s="288"/>
      <c r="U114" s="288"/>
      <c r="V114" s="288"/>
      <c r="W114" s="450"/>
      <c r="X114" s="16"/>
    </row>
    <row r="115" spans="1:24" s="15" customFormat="1" ht="20.25" customHeight="1" x14ac:dyDescent="0.2">
      <c r="A115" s="436"/>
      <c r="B115" s="139"/>
      <c r="C115" s="140"/>
      <c r="D115" s="140"/>
      <c r="E115" s="140"/>
      <c r="F115" s="140"/>
      <c r="G115" s="438"/>
      <c r="I115" s="185"/>
      <c r="J115" s="150"/>
      <c r="K115" s="151"/>
      <c r="L115" s="151"/>
      <c r="M115" s="151"/>
      <c r="N115" s="151"/>
      <c r="O115" s="302"/>
      <c r="P115" s="3"/>
      <c r="Q115" s="436"/>
      <c r="R115" s="290"/>
      <c r="S115" s="291"/>
      <c r="T115" s="291"/>
      <c r="U115" s="291"/>
      <c r="V115" s="291"/>
      <c r="W115" s="451"/>
      <c r="X115" s="16"/>
    </row>
    <row r="116" spans="1:24" s="15" customFormat="1" ht="20.25" customHeight="1" x14ac:dyDescent="0.2">
      <c r="A116" s="436"/>
      <c r="B116" s="142"/>
      <c r="C116" s="143"/>
      <c r="D116" s="143"/>
      <c r="E116" s="143"/>
      <c r="F116" s="143"/>
      <c r="G116" s="439"/>
      <c r="I116" s="185"/>
      <c r="J116" s="153"/>
      <c r="K116" s="154"/>
      <c r="L116" s="154"/>
      <c r="M116" s="154"/>
      <c r="N116" s="154"/>
      <c r="O116" s="303"/>
      <c r="P116" s="3"/>
      <c r="Q116" s="436"/>
      <c r="R116" s="290"/>
      <c r="S116" s="291"/>
      <c r="T116" s="291"/>
      <c r="U116" s="291"/>
      <c r="V116" s="291"/>
      <c r="W116" s="451"/>
      <c r="X116" s="16"/>
    </row>
    <row r="117" spans="1:24" s="15" customFormat="1" ht="12.75" customHeight="1" x14ac:dyDescent="0.2">
      <c r="A117" s="436"/>
      <c r="B117" s="30" t="s">
        <v>4</v>
      </c>
      <c r="C117" s="31" t="s">
        <v>261</v>
      </c>
      <c r="D117" s="130"/>
      <c r="E117" s="131"/>
      <c r="F117" s="30" t="s">
        <v>6</v>
      </c>
      <c r="G117" s="37" t="s">
        <v>36</v>
      </c>
      <c r="I117" s="185"/>
      <c r="J117" s="30" t="s">
        <v>4</v>
      </c>
      <c r="K117" s="31" t="s">
        <v>119</v>
      </c>
      <c r="L117" s="130"/>
      <c r="M117" s="131"/>
      <c r="N117" s="30" t="s">
        <v>6</v>
      </c>
      <c r="O117" s="44" t="s">
        <v>41</v>
      </c>
      <c r="P117" s="3"/>
      <c r="Q117" s="436"/>
      <c r="R117" s="378" t="s">
        <v>4</v>
      </c>
      <c r="S117" s="31" t="s">
        <v>268</v>
      </c>
      <c r="T117" s="158"/>
      <c r="U117" s="452"/>
      <c r="V117" s="30" t="s">
        <v>6</v>
      </c>
      <c r="W117" s="453" t="s">
        <v>24</v>
      </c>
      <c r="X117" s="16"/>
    </row>
    <row r="118" spans="1:24" s="15" customFormat="1" ht="12.75" customHeight="1" x14ac:dyDescent="0.2">
      <c r="A118" s="436"/>
      <c r="B118" s="30" t="s">
        <v>8</v>
      </c>
      <c r="C118" s="31" t="s">
        <v>262</v>
      </c>
      <c r="D118" s="132"/>
      <c r="E118" s="133"/>
      <c r="F118" s="30" t="s">
        <v>10</v>
      </c>
      <c r="G118" s="39" t="s">
        <v>263</v>
      </c>
      <c r="I118" s="185"/>
      <c r="J118" s="30" t="s">
        <v>8</v>
      </c>
      <c r="K118" s="31" t="s">
        <v>121</v>
      </c>
      <c r="L118" s="132"/>
      <c r="M118" s="133"/>
      <c r="N118" s="30" t="s">
        <v>10</v>
      </c>
      <c r="O118" s="45" t="s">
        <v>122</v>
      </c>
      <c r="P118" s="3"/>
      <c r="Q118" s="436"/>
      <c r="R118" s="378" t="s">
        <v>8</v>
      </c>
      <c r="S118" s="31" t="s">
        <v>269</v>
      </c>
      <c r="T118" s="165"/>
      <c r="U118" s="454"/>
      <c r="V118" s="30" t="s">
        <v>10</v>
      </c>
      <c r="W118" s="455" t="s">
        <v>115</v>
      </c>
      <c r="X118" s="16"/>
    </row>
    <row r="119" spans="1:24" s="15" customFormat="1" ht="12.75" customHeight="1" x14ac:dyDescent="0.2">
      <c r="A119" s="436"/>
      <c r="B119" s="30" t="s">
        <v>12</v>
      </c>
      <c r="C119" s="31" t="s">
        <v>257</v>
      </c>
      <c r="D119" s="132"/>
      <c r="E119" s="133"/>
      <c r="F119" s="41" t="s">
        <v>14</v>
      </c>
      <c r="G119" s="39" t="s">
        <v>15</v>
      </c>
      <c r="I119" s="185"/>
      <c r="J119" s="30" t="s">
        <v>12</v>
      </c>
      <c r="K119" s="31" t="s">
        <v>29</v>
      </c>
      <c r="L119" s="132"/>
      <c r="M119" s="133"/>
      <c r="N119" s="41" t="s">
        <v>14</v>
      </c>
      <c r="O119" s="46" t="s">
        <v>15</v>
      </c>
      <c r="P119" s="3"/>
      <c r="Q119" s="436"/>
      <c r="R119" s="378" t="s">
        <v>12</v>
      </c>
      <c r="S119" s="31" t="s">
        <v>29</v>
      </c>
      <c r="T119" s="165"/>
      <c r="U119" s="454"/>
      <c r="V119" s="41" t="s">
        <v>14</v>
      </c>
      <c r="W119" s="90" t="s">
        <v>207</v>
      </c>
      <c r="X119" s="16"/>
    </row>
    <row r="120" spans="1:24" s="15" customFormat="1" ht="12.75" customHeight="1" x14ac:dyDescent="0.2">
      <c r="A120" s="436"/>
      <c r="B120" s="30" t="s">
        <v>16</v>
      </c>
      <c r="C120" s="31" t="s">
        <v>31</v>
      </c>
      <c r="D120" s="132"/>
      <c r="E120" s="133"/>
      <c r="F120" s="440" t="s">
        <v>18</v>
      </c>
      <c r="G120" s="441" t="s">
        <v>42</v>
      </c>
      <c r="I120" s="185"/>
      <c r="J120" s="30" t="s">
        <v>16</v>
      </c>
      <c r="K120" s="31" t="s">
        <v>40</v>
      </c>
      <c r="L120" s="132"/>
      <c r="M120" s="133"/>
      <c r="N120" s="22" t="s">
        <v>18</v>
      </c>
      <c r="O120" s="21" t="s">
        <v>42</v>
      </c>
      <c r="P120" s="3"/>
      <c r="Q120" s="436"/>
      <c r="R120" s="378" t="s">
        <v>16</v>
      </c>
      <c r="S120" s="31" t="s">
        <v>37</v>
      </c>
      <c r="T120" s="165"/>
      <c r="U120" s="454"/>
      <c r="V120" s="41" t="s">
        <v>18</v>
      </c>
      <c r="W120" s="453" t="s">
        <v>42</v>
      </c>
      <c r="X120" s="16"/>
    </row>
    <row r="121" spans="1:24" s="15" customFormat="1" ht="12.75" customHeight="1" x14ac:dyDescent="0.2">
      <c r="A121" s="436"/>
      <c r="B121" s="30" t="s">
        <v>19</v>
      </c>
      <c r="C121" s="31" t="s">
        <v>264</v>
      </c>
      <c r="D121" s="134"/>
      <c r="E121" s="135"/>
      <c r="F121" s="442" t="s">
        <v>48</v>
      </c>
      <c r="G121" s="443" t="s">
        <v>265</v>
      </c>
      <c r="I121" s="185"/>
      <c r="J121" s="30" t="s">
        <v>19</v>
      </c>
      <c r="K121" s="31" t="s">
        <v>17</v>
      </c>
      <c r="L121" s="134"/>
      <c r="M121" s="135"/>
      <c r="N121" s="4" t="s">
        <v>48</v>
      </c>
      <c r="O121" s="52">
        <v>1</v>
      </c>
      <c r="P121" s="3"/>
      <c r="Q121" s="436"/>
      <c r="R121" s="378" t="s">
        <v>19</v>
      </c>
      <c r="S121" s="31" t="s">
        <v>60</v>
      </c>
      <c r="T121" s="161"/>
      <c r="U121" s="456"/>
      <c r="V121" s="30"/>
      <c r="W121" s="453"/>
      <c r="X121" s="16"/>
    </row>
    <row r="122" spans="1:24" s="15" customFormat="1" ht="133.5" customHeight="1" x14ac:dyDescent="0.2">
      <c r="A122" s="436"/>
      <c r="B122" s="293" t="s">
        <v>266</v>
      </c>
      <c r="C122" s="294"/>
      <c r="D122" s="294"/>
      <c r="E122" s="294"/>
      <c r="F122" s="294"/>
      <c r="G122" s="295"/>
      <c r="I122" s="185"/>
      <c r="J122" s="293" t="s">
        <v>123</v>
      </c>
      <c r="K122" s="294"/>
      <c r="L122" s="294"/>
      <c r="M122" s="294"/>
      <c r="N122" s="294"/>
      <c r="O122" s="295"/>
      <c r="P122" s="3"/>
      <c r="Q122" s="436"/>
      <c r="R122" s="210" t="s">
        <v>270</v>
      </c>
      <c r="S122" s="211"/>
      <c r="T122" s="211"/>
      <c r="U122" s="211"/>
      <c r="V122" s="211"/>
      <c r="W122" s="457"/>
      <c r="X122" s="16"/>
    </row>
    <row r="123" spans="1:24" s="15" customFormat="1" ht="23.25" customHeight="1" thickBot="1" x14ac:dyDescent="0.25">
      <c r="A123" s="444"/>
      <c r="B123" s="296"/>
      <c r="C123" s="297"/>
      <c r="D123" s="297"/>
      <c r="E123" s="297"/>
      <c r="F123" s="297"/>
      <c r="G123" s="298"/>
      <c r="I123" s="186"/>
      <c r="J123" s="296"/>
      <c r="K123" s="297"/>
      <c r="L123" s="297"/>
      <c r="M123" s="297"/>
      <c r="N123" s="297"/>
      <c r="O123" s="298"/>
      <c r="P123" s="3"/>
      <c r="Q123" s="458"/>
      <c r="R123" s="459"/>
      <c r="S123" s="460"/>
      <c r="T123" s="460"/>
      <c r="U123" s="460"/>
      <c r="V123" s="460"/>
      <c r="W123" s="461"/>
      <c r="X123" s="16"/>
    </row>
    <row r="124" spans="1:24" s="15" customFormat="1" ht="15" customHeight="1" thickTop="1" x14ac:dyDescent="0.2">
      <c r="A124" s="24"/>
      <c r="B124" s="26"/>
      <c r="C124" s="26"/>
      <c r="D124" s="26"/>
      <c r="E124" s="26"/>
      <c r="F124" s="26"/>
      <c r="G124" s="26"/>
      <c r="H124" s="3"/>
      <c r="I124" s="24"/>
      <c r="J124" s="26"/>
      <c r="K124" s="26"/>
      <c r="L124" s="26"/>
      <c r="M124" s="26"/>
      <c r="N124" s="26"/>
      <c r="O124" s="26"/>
      <c r="P124" s="3"/>
      <c r="Q124" s="24"/>
      <c r="R124" s="26"/>
      <c r="S124" s="26"/>
      <c r="T124" s="26"/>
      <c r="U124" s="26"/>
      <c r="V124" s="26"/>
      <c r="W124" s="26"/>
      <c r="X124" s="16"/>
    </row>
    <row r="125" spans="1:24" s="18" customFormat="1" ht="19.5" customHeight="1" thickBot="1" x14ac:dyDescent="0.3">
      <c r="A125" s="313" t="s">
        <v>69</v>
      </c>
      <c r="B125" s="313"/>
      <c r="C125" s="313"/>
      <c r="D125" s="313"/>
      <c r="E125" s="313"/>
      <c r="F125" s="313"/>
      <c r="G125" s="313"/>
      <c r="H125" s="313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  <c r="S125" s="313"/>
      <c r="T125" s="313"/>
      <c r="U125" s="313"/>
      <c r="V125" s="313"/>
      <c r="W125" s="313"/>
    </row>
    <row r="126" spans="1:24" s="15" customFormat="1" ht="26.25" customHeight="1" x14ac:dyDescent="0.2">
      <c r="A126" s="307" t="s">
        <v>23</v>
      </c>
      <c r="B126" s="315" t="s">
        <v>1</v>
      </c>
      <c r="C126" s="316"/>
      <c r="D126" s="190" t="s">
        <v>2</v>
      </c>
      <c r="E126" s="213"/>
      <c r="F126" s="207" t="s">
        <v>2</v>
      </c>
      <c r="G126" s="214"/>
      <c r="H126" s="3"/>
      <c r="I126" s="187" t="s">
        <v>126</v>
      </c>
      <c r="J126" s="190" t="s">
        <v>1</v>
      </c>
      <c r="K126" s="191"/>
      <c r="L126" s="206" t="s">
        <v>2</v>
      </c>
      <c r="M126" s="207"/>
      <c r="N126" s="208" t="s">
        <v>2</v>
      </c>
      <c r="O126" s="209"/>
      <c r="P126" s="3"/>
      <c r="Q126" s="187" t="s">
        <v>49</v>
      </c>
      <c r="R126" s="190" t="s">
        <v>1</v>
      </c>
      <c r="S126" s="191"/>
      <c r="T126" s="190" t="s">
        <v>2</v>
      </c>
      <c r="U126" s="213"/>
      <c r="V126" s="207" t="s">
        <v>2</v>
      </c>
      <c r="W126" s="214"/>
      <c r="X126" s="16"/>
    </row>
    <row r="127" spans="1:24" s="15" customFormat="1" ht="20.25" x14ac:dyDescent="0.2">
      <c r="A127" s="308"/>
      <c r="B127" s="270" t="s">
        <v>124</v>
      </c>
      <c r="C127" s="271"/>
      <c r="D127" s="126">
        <v>212100</v>
      </c>
      <c r="E127" s="127"/>
      <c r="F127" s="218" t="e">
        <f>D127*(1-#REF!)</f>
        <v>#REF!</v>
      </c>
      <c r="G127" s="219"/>
      <c r="H127" s="3"/>
      <c r="I127" s="188"/>
      <c r="J127" s="108" t="s">
        <v>50</v>
      </c>
      <c r="K127" s="145"/>
      <c r="L127" s="122">
        <v>236000</v>
      </c>
      <c r="M127" s="156"/>
      <c r="N127" s="122">
        <f>L127*(1-Szorzó!$E$2)</f>
        <v>236000</v>
      </c>
      <c r="O127" s="123"/>
      <c r="P127" s="3"/>
      <c r="Q127" s="188"/>
      <c r="R127" s="230" t="s">
        <v>50</v>
      </c>
      <c r="S127" s="231"/>
      <c r="T127" s="216">
        <v>1020000</v>
      </c>
      <c r="U127" s="217"/>
      <c r="V127" s="122">
        <f>T127*(1-Szorzó!$E$2)</f>
        <v>1020000</v>
      </c>
      <c r="W127" s="123"/>
      <c r="X127" s="16"/>
    </row>
    <row r="128" spans="1:24" s="15" customFormat="1" ht="20.25" customHeight="1" x14ac:dyDescent="0.2">
      <c r="A128" s="308"/>
      <c r="B128" s="270" t="s">
        <v>3</v>
      </c>
      <c r="C128" s="271"/>
      <c r="D128" s="122">
        <v>222100</v>
      </c>
      <c r="E128" s="156"/>
      <c r="F128" s="157" t="e">
        <f>D128*(1-#REF!)</f>
        <v>#REF!</v>
      </c>
      <c r="G128" s="123"/>
      <c r="H128" s="3"/>
      <c r="I128" s="188"/>
      <c r="J128" s="158" t="s">
        <v>127</v>
      </c>
      <c r="K128" s="288"/>
      <c r="L128" s="288"/>
      <c r="M128" s="288"/>
      <c r="N128" s="288"/>
      <c r="O128" s="289"/>
      <c r="P128" s="3"/>
      <c r="Q128" s="188"/>
      <c r="R128" s="230" t="s">
        <v>35</v>
      </c>
      <c r="S128" s="231"/>
      <c r="T128" s="216">
        <v>1120000</v>
      </c>
      <c r="U128" s="217"/>
      <c r="V128" s="122">
        <f>T128*(1-Szorzó!$E$2)</f>
        <v>1120000</v>
      </c>
      <c r="W128" s="123"/>
      <c r="X128" s="16"/>
    </row>
    <row r="129" spans="1:24" s="15" customFormat="1" ht="20.25" customHeight="1" x14ac:dyDescent="0.2">
      <c r="A129" s="308"/>
      <c r="B129" s="158" t="s">
        <v>79</v>
      </c>
      <c r="C129" s="159"/>
      <c r="D129" s="159"/>
      <c r="E129" s="159"/>
      <c r="F129" s="159"/>
      <c r="G129" s="164"/>
      <c r="H129" s="3"/>
      <c r="I129" s="188"/>
      <c r="J129" s="290"/>
      <c r="K129" s="291"/>
      <c r="L129" s="291"/>
      <c r="M129" s="291"/>
      <c r="N129" s="291"/>
      <c r="O129" s="292"/>
      <c r="P129" s="3"/>
      <c r="Q129" s="188"/>
      <c r="R129" s="220" t="s">
        <v>189</v>
      </c>
      <c r="S129" s="221"/>
      <c r="T129" s="221"/>
      <c r="U129" s="221"/>
      <c r="V129" s="221"/>
      <c r="W129" s="222"/>
      <c r="X129" s="16"/>
    </row>
    <row r="130" spans="1:24" s="15" customFormat="1" ht="20.25" customHeight="1" x14ac:dyDescent="0.2">
      <c r="A130" s="308"/>
      <c r="B130" s="161"/>
      <c r="C130" s="162"/>
      <c r="D130" s="162"/>
      <c r="E130" s="162"/>
      <c r="F130" s="162"/>
      <c r="G130" s="168"/>
      <c r="H130" s="3"/>
      <c r="I130" s="188"/>
      <c r="J130" s="290"/>
      <c r="K130" s="291"/>
      <c r="L130" s="291"/>
      <c r="M130" s="291"/>
      <c r="N130" s="291"/>
      <c r="O130" s="292"/>
      <c r="P130" s="3"/>
      <c r="Q130" s="188"/>
      <c r="R130" s="223"/>
      <c r="S130" s="224"/>
      <c r="T130" s="224"/>
      <c r="U130" s="224"/>
      <c r="V130" s="224"/>
      <c r="W130" s="225"/>
      <c r="X130" s="16"/>
    </row>
    <row r="131" spans="1:24" s="15" customFormat="1" ht="12.75" customHeight="1" x14ac:dyDescent="0.2">
      <c r="A131" s="308"/>
      <c r="B131" s="53" t="s">
        <v>4</v>
      </c>
      <c r="C131" s="31" t="s">
        <v>5</v>
      </c>
      <c r="D131" s="130"/>
      <c r="E131" s="131"/>
      <c r="F131" s="53" t="s">
        <v>6</v>
      </c>
      <c r="G131" s="54" t="s">
        <v>24</v>
      </c>
      <c r="H131" s="3"/>
      <c r="I131" s="188"/>
      <c r="J131" s="30" t="s">
        <v>4</v>
      </c>
      <c r="K131" s="31" t="s">
        <v>128</v>
      </c>
      <c r="L131" s="130"/>
      <c r="M131" s="131"/>
      <c r="N131" s="30" t="s">
        <v>6</v>
      </c>
      <c r="O131" s="33" t="s">
        <v>7</v>
      </c>
      <c r="P131" s="3"/>
      <c r="Q131" s="188"/>
      <c r="R131" s="30" t="s">
        <v>4</v>
      </c>
      <c r="S131" s="31" t="s">
        <v>51</v>
      </c>
      <c r="T131" s="130"/>
      <c r="U131" s="131"/>
      <c r="V131" s="30" t="s">
        <v>6</v>
      </c>
      <c r="W131" s="33" t="s">
        <v>7</v>
      </c>
      <c r="X131" s="16"/>
    </row>
    <row r="132" spans="1:24" s="15" customFormat="1" ht="12.75" customHeight="1" x14ac:dyDescent="0.2">
      <c r="A132" s="308"/>
      <c r="B132" s="53" t="s">
        <v>8</v>
      </c>
      <c r="C132" s="31" t="s">
        <v>9</v>
      </c>
      <c r="D132" s="132"/>
      <c r="E132" s="133"/>
      <c r="F132" s="53" t="s">
        <v>10</v>
      </c>
      <c r="G132" s="55" t="s">
        <v>11</v>
      </c>
      <c r="H132" s="3"/>
      <c r="I132" s="188"/>
      <c r="J132" s="30" t="s">
        <v>8</v>
      </c>
      <c r="K132" s="31" t="s">
        <v>129</v>
      </c>
      <c r="L132" s="132"/>
      <c r="M132" s="133"/>
      <c r="N132" s="30" t="s">
        <v>10</v>
      </c>
      <c r="O132" s="34" t="s">
        <v>130</v>
      </c>
      <c r="P132" s="3"/>
      <c r="Q132" s="188"/>
      <c r="R132" s="30" t="s">
        <v>8</v>
      </c>
      <c r="S132" s="31" t="s">
        <v>52</v>
      </c>
      <c r="T132" s="132"/>
      <c r="U132" s="133"/>
      <c r="V132" s="30" t="s">
        <v>10</v>
      </c>
      <c r="W132" s="34" t="s">
        <v>53</v>
      </c>
      <c r="X132" s="16"/>
    </row>
    <row r="133" spans="1:24" s="15" customFormat="1" ht="12.75" customHeight="1" x14ac:dyDescent="0.2">
      <c r="A133" s="308"/>
      <c r="B133" s="53" t="s">
        <v>12</v>
      </c>
      <c r="C133" s="31" t="s">
        <v>13</v>
      </c>
      <c r="D133" s="132"/>
      <c r="E133" s="133"/>
      <c r="F133" s="56" t="s">
        <v>14</v>
      </c>
      <c r="G133" s="57" t="s">
        <v>15</v>
      </c>
      <c r="H133" s="3"/>
      <c r="I133" s="188"/>
      <c r="J133" s="30" t="s">
        <v>12</v>
      </c>
      <c r="K133" s="31" t="s">
        <v>13</v>
      </c>
      <c r="L133" s="132"/>
      <c r="M133" s="133"/>
      <c r="N133" s="41" t="s">
        <v>14</v>
      </c>
      <c r="O133" s="36" t="s">
        <v>15</v>
      </c>
      <c r="P133" s="3"/>
      <c r="Q133" s="188"/>
      <c r="R133" s="30" t="s">
        <v>12</v>
      </c>
      <c r="S133" s="31" t="s">
        <v>29</v>
      </c>
      <c r="T133" s="132"/>
      <c r="U133" s="133"/>
      <c r="V133" s="41" t="s">
        <v>14</v>
      </c>
      <c r="W133" s="36" t="s">
        <v>15</v>
      </c>
      <c r="X133" s="16"/>
    </row>
    <row r="134" spans="1:24" s="15" customFormat="1" ht="12.75" customHeight="1" x14ac:dyDescent="0.2">
      <c r="A134" s="308"/>
      <c r="B134" s="53" t="s">
        <v>16</v>
      </c>
      <c r="C134" s="31" t="s">
        <v>17</v>
      </c>
      <c r="D134" s="132"/>
      <c r="E134" s="133"/>
      <c r="F134" s="53" t="s">
        <v>18</v>
      </c>
      <c r="G134" s="36" t="s">
        <v>54</v>
      </c>
      <c r="H134" s="3"/>
      <c r="I134" s="188"/>
      <c r="J134" s="30" t="s">
        <v>16</v>
      </c>
      <c r="K134" s="31" t="s">
        <v>38</v>
      </c>
      <c r="L134" s="132"/>
      <c r="M134" s="133"/>
      <c r="N134" s="241" t="s">
        <v>131</v>
      </c>
      <c r="O134" s="242"/>
      <c r="P134" s="3"/>
      <c r="Q134" s="188"/>
      <c r="R134" s="30" t="s">
        <v>16</v>
      </c>
      <c r="S134" s="31" t="s">
        <v>40</v>
      </c>
      <c r="T134" s="132"/>
      <c r="U134" s="133"/>
      <c r="V134" s="41" t="s">
        <v>18</v>
      </c>
      <c r="W134" s="36" t="s">
        <v>54</v>
      </c>
      <c r="X134" s="16"/>
    </row>
    <row r="135" spans="1:24" s="15" customFormat="1" ht="12.75" customHeight="1" x14ac:dyDescent="0.2">
      <c r="A135" s="308"/>
      <c r="B135" s="53" t="s">
        <v>19</v>
      </c>
      <c r="C135" s="31" t="s">
        <v>20</v>
      </c>
      <c r="D135" s="134"/>
      <c r="E135" s="135"/>
      <c r="F135" s="320"/>
      <c r="G135" s="321"/>
      <c r="H135" s="3"/>
      <c r="I135" s="188"/>
      <c r="J135" s="30" t="s">
        <v>19</v>
      </c>
      <c r="K135" s="31" t="s">
        <v>132</v>
      </c>
      <c r="L135" s="134"/>
      <c r="M135" s="135"/>
      <c r="N135" s="241"/>
      <c r="O135" s="242"/>
      <c r="P135" s="3"/>
      <c r="Q135" s="188"/>
      <c r="R135" s="30" t="s">
        <v>19</v>
      </c>
      <c r="S135" s="31" t="s">
        <v>75</v>
      </c>
      <c r="T135" s="134"/>
      <c r="U135" s="135"/>
      <c r="V135" s="241"/>
      <c r="W135" s="242"/>
      <c r="X135" s="16"/>
    </row>
    <row r="136" spans="1:24" s="15" customFormat="1" ht="133.5" customHeight="1" x14ac:dyDescent="0.2">
      <c r="A136" s="308"/>
      <c r="B136" s="282" t="s">
        <v>125</v>
      </c>
      <c r="C136" s="283"/>
      <c r="D136" s="283"/>
      <c r="E136" s="283"/>
      <c r="F136" s="283"/>
      <c r="G136" s="284"/>
      <c r="H136" s="3"/>
      <c r="I136" s="188"/>
      <c r="J136" s="282" t="s">
        <v>133</v>
      </c>
      <c r="K136" s="283"/>
      <c r="L136" s="283"/>
      <c r="M136" s="283"/>
      <c r="N136" s="283"/>
      <c r="O136" s="284"/>
      <c r="P136" s="3"/>
      <c r="Q136" s="188"/>
      <c r="R136" s="210" t="s">
        <v>134</v>
      </c>
      <c r="S136" s="211"/>
      <c r="T136" s="211"/>
      <c r="U136" s="211"/>
      <c r="V136" s="211"/>
      <c r="W136" s="212"/>
      <c r="X136" s="16"/>
    </row>
    <row r="137" spans="1:24" s="15" customFormat="1" ht="23.25" customHeight="1" thickBot="1" x14ac:dyDescent="0.25">
      <c r="A137" s="309"/>
      <c r="B137" s="285"/>
      <c r="C137" s="286"/>
      <c r="D137" s="286"/>
      <c r="E137" s="286"/>
      <c r="F137" s="286"/>
      <c r="G137" s="287"/>
      <c r="H137" s="3"/>
      <c r="I137" s="189"/>
      <c r="J137" s="285"/>
      <c r="K137" s="286"/>
      <c r="L137" s="286"/>
      <c r="M137" s="286"/>
      <c r="N137" s="286"/>
      <c r="O137" s="287"/>
      <c r="P137" s="3"/>
      <c r="Q137" s="189"/>
      <c r="R137" s="172"/>
      <c r="S137" s="173"/>
      <c r="T137" s="173"/>
      <c r="U137" s="173"/>
      <c r="V137" s="173"/>
      <c r="W137" s="174"/>
      <c r="X137" s="16"/>
    </row>
    <row r="138" spans="1:24" ht="15.75" customHeight="1" thickBot="1" x14ac:dyDescent="0.3"/>
    <row r="139" spans="1:24" s="15" customFormat="1" ht="26.25" customHeight="1" thickTop="1" x14ac:dyDescent="0.25">
      <c r="A139" s="187" t="s">
        <v>55</v>
      </c>
      <c r="B139" s="190" t="s">
        <v>1</v>
      </c>
      <c r="C139" s="191"/>
      <c r="D139" s="206" t="s">
        <v>2</v>
      </c>
      <c r="E139" s="207"/>
      <c r="F139" s="208" t="s">
        <v>2</v>
      </c>
      <c r="G139" s="209"/>
      <c r="I139" s="462" t="s">
        <v>271</v>
      </c>
      <c r="J139" s="463" t="s">
        <v>272</v>
      </c>
      <c r="K139" s="464"/>
      <c r="L139" s="463" t="s">
        <v>273</v>
      </c>
      <c r="M139" s="465"/>
      <c r="N139" s="466" t="s">
        <v>273</v>
      </c>
      <c r="O139" s="467"/>
      <c r="Q139" s="187" t="s">
        <v>281</v>
      </c>
      <c r="R139" s="190" t="s">
        <v>1</v>
      </c>
      <c r="S139" s="191"/>
      <c r="T139" s="206" t="s">
        <v>2</v>
      </c>
      <c r="U139" s="207"/>
      <c r="V139" s="207" t="s">
        <v>2</v>
      </c>
      <c r="W139" s="214"/>
      <c r="X139" s="16"/>
    </row>
    <row r="140" spans="1:24" s="15" customFormat="1" ht="20.25" x14ac:dyDescent="0.25">
      <c r="A140" s="188"/>
      <c r="B140" s="270" t="s">
        <v>124</v>
      </c>
      <c r="C140" s="271"/>
      <c r="D140" s="126">
        <v>215000</v>
      </c>
      <c r="E140" s="127"/>
      <c r="F140" s="218" t="e">
        <f>D140*(1-#REF!)</f>
        <v>#REF!</v>
      </c>
      <c r="G140" s="219"/>
      <c r="I140" s="468"/>
      <c r="J140" s="108" t="s">
        <v>274</v>
      </c>
      <c r="K140" s="145"/>
      <c r="L140" s="122">
        <v>56000</v>
      </c>
      <c r="M140" s="156"/>
      <c r="N140" s="156">
        <f>L140*(1-'[2]SZORZÓ+FELTÉTELEK'!$A$1)</f>
        <v>56000</v>
      </c>
      <c r="O140" s="469"/>
      <c r="Q140" s="188"/>
      <c r="R140" s="108" t="s">
        <v>282</v>
      </c>
      <c r="S140" s="145"/>
      <c r="T140" s="122">
        <v>185000</v>
      </c>
      <c r="U140" s="156"/>
      <c r="V140" s="122">
        <f>T140*(1-Szorzó!$E$2)</f>
        <v>185000</v>
      </c>
      <c r="W140" s="123"/>
      <c r="X140" s="16"/>
    </row>
    <row r="141" spans="1:24" s="15" customFormat="1" ht="20.25" customHeight="1" x14ac:dyDescent="0.25">
      <c r="A141" s="188"/>
      <c r="B141" s="270" t="s">
        <v>3</v>
      </c>
      <c r="C141" s="271"/>
      <c r="D141" s="126">
        <v>236000</v>
      </c>
      <c r="E141" s="127"/>
      <c r="F141" s="218" t="e">
        <f>D141*(1-#REF!)</f>
        <v>#REF!</v>
      </c>
      <c r="G141" s="219"/>
      <c r="I141" s="468"/>
      <c r="J141" s="108" t="s">
        <v>275</v>
      </c>
      <c r="K141" s="145"/>
      <c r="L141" s="122">
        <v>92000</v>
      </c>
      <c r="M141" s="156"/>
      <c r="N141" s="156">
        <f>L141*(1-'[2]SZORZÓ+FELTÉTELEK'!$A$1)</f>
        <v>92000</v>
      </c>
      <c r="O141" s="469"/>
      <c r="Q141" s="188"/>
      <c r="R141" s="158"/>
      <c r="S141" s="288"/>
      <c r="T141" s="288"/>
      <c r="U141" s="288"/>
      <c r="V141" s="288"/>
      <c r="W141" s="289"/>
      <c r="X141" s="16"/>
    </row>
    <row r="142" spans="1:24" s="15" customFormat="1" ht="20.25" customHeight="1" x14ac:dyDescent="0.25">
      <c r="A142" s="188"/>
      <c r="B142" s="270" t="s">
        <v>175</v>
      </c>
      <c r="C142" s="271"/>
      <c r="D142" s="126">
        <v>275000</v>
      </c>
      <c r="E142" s="127"/>
      <c r="F142" s="218" t="e">
        <f>D142*(1-#REF!)</f>
        <v>#REF!</v>
      </c>
      <c r="G142" s="219"/>
      <c r="I142" s="468"/>
      <c r="J142" s="147"/>
      <c r="K142" s="148"/>
      <c r="L142" s="148"/>
      <c r="M142" s="148"/>
      <c r="N142" s="148"/>
      <c r="O142" s="470"/>
      <c r="Q142" s="188"/>
      <c r="R142" s="290"/>
      <c r="S142" s="291"/>
      <c r="T142" s="291"/>
      <c r="U142" s="291"/>
      <c r="V142" s="291"/>
      <c r="W142" s="292"/>
      <c r="X142" s="16"/>
    </row>
    <row r="143" spans="1:24" s="15" customFormat="1" ht="20.25" customHeight="1" x14ac:dyDescent="0.25">
      <c r="A143" s="188"/>
      <c r="B143" s="161" t="s">
        <v>79</v>
      </c>
      <c r="C143" s="162"/>
      <c r="D143" s="162"/>
      <c r="E143" s="162"/>
      <c r="F143" s="162"/>
      <c r="G143" s="168"/>
      <c r="I143" s="468"/>
      <c r="J143" s="142" t="s">
        <v>276</v>
      </c>
      <c r="K143" s="143"/>
      <c r="L143" s="143"/>
      <c r="M143" s="143"/>
      <c r="N143" s="143"/>
      <c r="O143" s="471"/>
      <c r="Q143" s="188"/>
      <c r="R143" s="290"/>
      <c r="S143" s="291"/>
      <c r="T143" s="291"/>
      <c r="U143" s="291"/>
      <c r="V143" s="291"/>
      <c r="W143" s="292"/>
      <c r="X143" s="16"/>
    </row>
    <row r="144" spans="1:24" s="15" customFormat="1" ht="12.75" customHeight="1" x14ac:dyDescent="0.25">
      <c r="A144" s="188"/>
      <c r="B144" s="30" t="s">
        <v>4</v>
      </c>
      <c r="C144" s="31" t="s">
        <v>135</v>
      </c>
      <c r="D144" s="130"/>
      <c r="E144" s="131"/>
      <c r="F144" s="30" t="s">
        <v>6</v>
      </c>
      <c r="G144" s="33" t="s">
        <v>24</v>
      </c>
      <c r="I144" s="468"/>
      <c r="J144" s="30" t="s">
        <v>4</v>
      </c>
      <c r="K144" s="31" t="s">
        <v>277</v>
      </c>
      <c r="L144" s="130"/>
      <c r="M144" s="131"/>
      <c r="N144" s="30" t="s">
        <v>6</v>
      </c>
      <c r="O144" s="472" t="s">
        <v>36</v>
      </c>
      <c r="Q144" s="188"/>
      <c r="R144" s="30" t="s">
        <v>4</v>
      </c>
      <c r="S144" s="31" t="s">
        <v>283</v>
      </c>
      <c r="T144" s="417"/>
      <c r="U144" s="418"/>
      <c r="V144" s="30" t="s">
        <v>6</v>
      </c>
      <c r="W144" s="33" t="s">
        <v>36</v>
      </c>
      <c r="X144" s="16"/>
    </row>
    <row r="145" spans="1:24" s="15" customFormat="1" ht="12.75" customHeight="1" x14ac:dyDescent="0.25">
      <c r="A145" s="188"/>
      <c r="B145" s="30" t="s">
        <v>8</v>
      </c>
      <c r="C145" s="31" t="s">
        <v>9</v>
      </c>
      <c r="D145" s="132"/>
      <c r="E145" s="133"/>
      <c r="F145" s="30" t="s">
        <v>10</v>
      </c>
      <c r="G145" s="34" t="s">
        <v>11</v>
      </c>
      <c r="I145" s="468"/>
      <c r="J145" s="30" t="s">
        <v>8</v>
      </c>
      <c r="K145" s="31" t="s">
        <v>278</v>
      </c>
      <c r="L145" s="132"/>
      <c r="M145" s="133"/>
      <c r="N145" s="30" t="s">
        <v>10</v>
      </c>
      <c r="O145" s="473" t="s">
        <v>15</v>
      </c>
      <c r="Q145" s="188"/>
      <c r="R145" s="30" t="s">
        <v>8</v>
      </c>
      <c r="S145" s="31" t="s">
        <v>284</v>
      </c>
      <c r="T145" s="419"/>
      <c r="U145" s="420"/>
      <c r="V145" s="30" t="s">
        <v>10</v>
      </c>
      <c r="W145" s="34" t="s">
        <v>285</v>
      </c>
      <c r="X145" s="16"/>
    </row>
    <row r="146" spans="1:24" s="15" customFormat="1" ht="12.75" customHeight="1" x14ac:dyDescent="0.25">
      <c r="A146" s="188"/>
      <c r="B146" s="30" t="s">
        <v>12</v>
      </c>
      <c r="C146" s="31" t="s">
        <v>136</v>
      </c>
      <c r="D146" s="132"/>
      <c r="E146" s="133"/>
      <c r="F146" s="41" t="s">
        <v>14</v>
      </c>
      <c r="G146" s="36" t="s">
        <v>15</v>
      </c>
      <c r="I146" s="468"/>
      <c r="J146" s="30" t="s">
        <v>12</v>
      </c>
      <c r="K146" s="31" t="s">
        <v>47</v>
      </c>
      <c r="L146" s="132"/>
      <c r="M146" s="133"/>
      <c r="N146" s="41" t="s">
        <v>14</v>
      </c>
      <c r="O146" s="474" t="s">
        <v>15</v>
      </c>
      <c r="Q146" s="188"/>
      <c r="R146" s="30" t="s">
        <v>12</v>
      </c>
      <c r="S146" s="31" t="s">
        <v>251</v>
      </c>
      <c r="T146" s="419"/>
      <c r="U146" s="420"/>
      <c r="V146" s="41" t="s">
        <v>14</v>
      </c>
      <c r="W146" s="36" t="s">
        <v>15</v>
      </c>
      <c r="X146" s="16"/>
    </row>
    <row r="147" spans="1:24" s="15" customFormat="1" ht="12.75" customHeight="1" x14ac:dyDescent="0.25">
      <c r="A147" s="188"/>
      <c r="B147" s="30" t="s">
        <v>16</v>
      </c>
      <c r="C147" s="31" t="s">
        <v>137</v>
      </c>
      <c r="D147" s="132"/>
      <c r="E147" s="133"/>
      <c r="F147" s="41" t="s">
        <v>18</v>
      </c>
      <c r="G147" s="36" t="s">
        <v>54</v>
      </c>
      <c r="I147" s="468"/>
      <c r="J147" s="30" t="s">
        <v>16</v>
      </c>
      <c r="K147" s="31" t="s">
        <v>60</v>
      </c>
      <c r="L147" s="132"/>
      <c r="M147" s="133"/>
      <c r="N147" s="22" t="s">
        <v>18</v>
      </c>
      <c r="O147" s="475" t="s">
        <v>54</v>
      </c>
      <c r="Q147" s="188"/>
      <c r="R147" s="30" t="s">
        <v>16</v>
      </c>
      <c r="S147" s="31" t="s">
        <v>37</v>
      </c>
      <c r="T147" s="419"/>
      <c r="U147" s="420"/>
      <c r="V147" s="41" t="s">
        <v>18</v>
      </c>
      <c r="W147" s="36" t="s">
        <v>42</v>
      </c>
      <c r="X147" s="16"/>
    </row>
    <row r="148" spans="1:24" s="15" customFormat="1" ht="12.75" customHeight="1" x14ac:dyDescent="0.25">
      <c r="A148" s="188"/>
      <c r="B148" s="30" t="s">
        <v>19</v>
      </c>
      <c r="C148" s="31" t="s">
        <v>60</v>
      </c>
      <c r="D148" s="134"/>
      <c r="E148" s="135"/>
      <c r="F148" s="241"/>
      <c r="G148" s="242"/>
      <c r="I148" s="468"/>
      <c r="J148" s="30" t="s">
        <v>19</v>
      </c>
      <c r="K148" s="31" t="s">
        <v>59</v>
      </c>
      <c r="L148" s="134"/>
      <c r="M148" s="135"/>
      <c r="N148" s="29" t="s">
        <v>48</v>
      </c>
      <c r="O148" s="476" t="s">
        <v>279</v>
      </c>
      <c r="Q148" s="188"/>
      <c r="R148" s="30" t="s">
        <v>19</v>
      </c>
      <c r="S148" s="31" t="s">
        <v>117</v>
      </c>
      <c r="T148" s="421"/>
      <c r="U148" s="422"/>
      <c r="V148" s="241"/>
      <c r="W148" s="242"/>
      <c r="X148" s="16"/>
    </row>
    <row r="149" spans="1:24" s="15" customFormat="1" ht="133.5" customHeight="1" x14ac:dyDescent="0.25">
      <c r="A149" s="188"/>
      <c r="B149" s="210" t="s">
        <v>138</v>
      </c>
      <c r="C149" s="211"/>
      <c r="D149" s="211"/>
      <c r="E149" s="211"/>
      <c r="F149" s="211"/>
      <c r="G149" s="212"/>
      <c r="I149" s="468"/>
      <c r="J149" s="210" t="s">
        <v>280</v>
      </c>
      <c r="K149" s="211"/>
      <c r="L149" s="211"/>
      <c r="M149" s="211"/>
      <c r="N149" s="211"/>
      <c r="O149" s="477"/>
      <c r="Q149" s="188"/>
      <c r="R149" s="111" t="s">
        <v>286</v>
      </c>
      <c r="S149" s="112"/>
      <c r="T149" s="112"/>
      <c r="U149" s="112"/>
      <c r="V149" s="112"/>
      <c r="W149" s="113"/>
      <c r="X149" s="16"/>
    </row>
    <row r="150" spans="1:24" s="15" customFormat="1" ht="23.25" customHeight="1" thickBot="1" x14ac:dyDescent="0.3">
      <c r="A150" s="189"/>
      <c r="B150" s="172"/>
      <c r="C150" s="173"/>
      <c r="D150" s="173"/>
      <c r="E150" s="173"/>
      <c r="F150" s="173"/>
      <c r="G150" s="174"/>
      <c r="I150" s="478"/>
      <c r="J150" s="479"/>
      <c r="K150" s="480"/>
      <c r="L150" s="480"/>
      <c r="M150" s="480"/>
      <c r="N150" s="480"/>
      <c r="O150" s="481"/>
      <c r="Q150" s="189"/>
      <c r="R150" s="117"/>
      <c r="S150" s="118"/>
      <c r="T150" s="118"/>
      <c r="U150" s="118"/>
      <c r="V150" s="118"/>
      <c r="W150" s="119"/>
      <c r="X150" s="16"/>
    </row>
    <row r="151" spans="1:24" ht="15.75" customHeight="1" x14ac:dyDescent="0.25"/>
    <row r="152" spans="1:24" s="18" customFormat="1" ht="19.5" customHeight="1" thickBot="1" x14ac:dyDescent="0.3">
      <c r="A152" s="313" t="s">
        <v>70</v>
      </c>
      <c r="B152" s="313"/>
      <c r="C152" s="313"/>
      <c r="D152" s="313"/>
      <c r="E152" s="313"/>
      <c r="F152" s="313"/>
      <c r="G152" s="313"/>
      <c r="H152" s="313"/>
      <c r="I152" s="313"/>
      <c r="J152" s="313"/>
      <c r="K152" s="313"/>
      <c r="L152" s="313"/>
      <c r="M152" s="313"/>
      <c r="N152" s="313"/>
      <c r="O152" s="313"/>
      <c r="P152" s="313"/>
      <c r="Q152" s="313"/>
      <c r="R152" s="313"/>
      <c r="S152" s="313"/>
      <c r="T152" s="313"/>
      <c r="U152" s="313"/>
      <c r="V152" s="313"/>
      <c r="W152" s="313"/>
    </row>
    <row r="153" spans="1:24" s="15" customFormat="1" ht="26.25" customHeight="1" thickTop="1" x14ac:dyDescent="0.2">
      <c r="A153" s="187" t="s">
        <v>139</v>
      </c>
      <c r="B153" s="190" t="s">
        <v>1</v>
      </c>
      <c r="C153" s="191"/>
      <c r="D153" s="190" t="s">
        <v>2</v>
      </c>
      <c r="E153" s="213"/>
      <c r="F153" s="207" t="s">
        <v>2</v>
      </c>
      <c r="G153" s="214"/>
      <c r="H153" s="3"/>
      <c r="I153" s="187" t="s">
        <v>144</v>
      </c>
      <c r="J153" s="190" t="s">
        <v>64</v>
      </c>
      <c r="K153" s="191"/>
      <c r="L153" s="190" t="s">
        <v>43</v>
      </c>
      <c r="M153" s="213"/>
      <c r="N153" s="207" t="s">
        <v>43</v>
      </c>
      <c r="O153" s="214"/>
      <c r="Q153" s="175" t="s">
        <v>152</v>
      </c>
      <c r="R153" s="178" t="s">
        <v>1</v>
      </c>
      <c r="S153" s="179"/>
      <c r="T153" s="178" t="s">
        <v>43</v>
      </c>
      <c r="U153" s="180"/>
      <c r="V153" s="181" t="s">
        <v>43</v>
      </c>
      <c r="W153" s="182"/>
      <c r="X153" s="16"/>
    </row>
    <row r="154" spans="1:24" s="15" customFormat="1" ht="20.25" x14ac:dyDescent="0.2">
      <c r="A154" s="188"/>
      <c r="B154" s="108" t="s">
        <v>140</v>
      </c>
      <c r="C154" s="145"/>
      <c r="D154" s="126">
        <v>79200</v>
      </c>
      <c r="E154" s="127"/>
      <c r="F154" s="122">
        <f>D154*(1-Szorzó!$E$2)</f>
        <v>79200</v>
      </c>
      <c r="G154" s="123"/>
      <c r="H154" s="3"/>
      <c r="I154" s="188"/>
      <c r="J154" s="108" t="s">
        <v>145</v>
      </c>
      <c r="K154" s="145"/>
      <c r="L154" s="122">
        <v>36000</v>
      </c>
      <c r="M154" s="156"/>
      <c r="N154" s="122">
        <f>L154*(1-Szorzó!$E$2)</f>
        <v>36000</v>
      </c>
      <c r="O154" s="123"/>
      <c r="Q154" s="176"/>
      <c r="R154" s="108" t="s">
        <v>140</v>
      </c>
      <c r="S154" s="145"/>
      <c r="T154" s="122">
        <v>46500</v>
      </c>
      <c r="U154" s="156"/>
      <c r="V154" s="122">
        <f>T154*(1-Szorzó!$E$2)</f>
        <v>46500</v>
      </c>
      <c r="W154" s="123"/>
      <c r="X154" s="16"/>
    </row>
    <row r="155" spans="1:24" s="15" customFormat="1" ht="20.25" customHeight="1" x14ac:dyDescent="0.2">
      <c r="A155" s="188"/>
      <c r="B155" s="108" t="s">
        <v>141</v>
      </c>
      <c r="C155" s="145"/>
      <c r="D155" s="126">
        <v>84800</v>
      </c>
      <c r="E155" s="127"/>
      <c r="F155" s="122">
        <f>D155*(1-Szorzó!$E$2)</f>
        <v>84800</v>
      </c>
      <c r="G155" s="123"/>
      <c r="H155" s="3"/>
      <c r="I155" s="188"/>
      <c r="J155" s="108" t="s">
        <v>146</v>
      </c>
      <c r="K155" s="145"/>
      <c r="L155" s="122">
        <v>40000</v>
      </c>
      <c r="M155" s="156"/>
      <c r="N155" s="122">
        <f>L155*(1-Szorzó!$E$2)</f>
        <v>40000</v>
      </c>
      <c r="O155" s="123"/>
      <c r="Q155" s="176"/>
      <c r="R155" s="108" t="s">
        <v>190</v>
      </c>
      <c r="S155" s="145"/>
      <c r="T155" s="122">
        <f>T154+1600</f>
        <v>48100</v>
      </c>
      <c r="U155" s="156"/>
      <c r="V155" s="122">
        <f>T155*(1-Szorzó!$E$2)</f>
        <v>48100</v>
      </c>
      <c r="W155" s="123"/>
      <c r="X155" s="16"/>
    </row>
    <row r="156" spans="1:24" s="15" customFormat="1" ht="20.25" customHeight="1" x14ac:dyDescent="0.2">
      <c r="A156" s="188"/>
      <c r="B156" s="108" t="s">
        <v>142</v>
      </c>
      <c r="C156" s="145"/>
      <c r="D156" s="126">
        <v>87200</v>
      </c>
      <c r="E156" s="127"/>
      <c r="F156" s="122">
        <f>D156*(1-Szorzó!$E$2)</f>
        <v>87200</v>
      </c>
      <c r="G156" s="123"/>
      <c r="H156" s="3"/>
      <c r="I156" s="188"/>
      <c r="J156" s="136" t="s">
        <v>147</v>
      </c>
      <c r="K156" s="137"/>
      <c r="L156" s="137"/>
      <c r="M156" s="137"/>
      <c r="N156" s="137"/>
      <c r="O156" s="138"/>
      <c r="Q156" s="176"/>
      <c r="R156" s="124" t="s">
        <v>191</v>
      </c>
      <c r="S156" s="125"/>
      <c r="T156" s="122">
        <f>T154+2800</f>
        <v>49300</v>
      </c>
      <c r="U156" s="156"/>
      <c r="V156" s="122">
        <f>T156*(1-Szorzó!$E$2)</f>
        <v>49300</v>
      </c>
      <c r="W156" s="123"/>
      <c r="X156" s="16"/>
    </row>
    <row r="157" spans="1:24" s="15" customFormat="1" ht="20.25" customHeight="1" x14ac:dyDescent="0.2">
      <c r="A157" s="188"/>
      <c r="B157" s="230" t="s">
        <v>35</v>
      </c>
      <c r="C157" s="231"/>
      <c r="D157" s="126">
        <v>119200</v>
      </c>
      <c r="E157" s="127"/>
      <c r="F157" s="122">
        <f>D157*(1-Szorzó!$E$2)</f>
        <v>119200</v>
      </c>
      <c r="G157" s="123"/>
      <c r="H157" s="3"/>
      <c r="I157" s="188"/>
      <c r="J157" s="139"/>
      <c r="K157" s="140"/>
      <c r="L157" s="140"/>
      <c r="M157" s="140"/>
      <c r="N157" s="140"/>
      <c r="O157" s="141"/>
      <c r="Q157" s="176"/>
      <c r="R157" s="124" t="s">
        <v>192</v>
      </c>
      <c r="S157" s="125"/>
      <c r="T157" s="126">
        <f>T154+2800</f>
        <v>49300</v>
      </c>
      <c r="U157" s="127"/>
      <c r="V157" s="122">
        <f>T157*(1-Szorzó!$E$2)</f>
        <v>49300</v>
      </c>
      <c r="W157" s="123"/>
      <c r="X157" s="16"/>
    </row>
    <row r="158" spans="1:24" s="15" customFormat="1" ht="20.25" customHeight="1" x14ac:dyDescent="0.2">
      <c r="A158" s="188"/>
      <c r="B158" s="108"/>
      <c r="C158" s="109"/>
      <c r="D158" s="109"/>
      <c r="E158" s="109"/>
      <c r="F158" s="109"/>
      <c r="G158" s="110"/>
      <c r="H158" s="3"/>
      <c r="I158" s="188"/>
      <c r="J158" s="142"/>
      <c r="K158" s="143"/>
      <c r="L158" s="143"/>
      <c r="M158" s="143"/>
      <c r="N158" s="143"/>
      <c r="O158" s="144"/>
      <c r="Q158" s="176"/>
      <c r="R158" s="124" t="s">
        <v>193</v>
      </c>
      <c r="S158" s="125"/>
      <c r="T158" s="126">
        <f>T154+10300</f>
        <v>56800</v>
      </c>
      <c r="U158" s="127"/>
      <c r="V158" s="122">
        <f>T158*(1-Szorzó!$E$2)</f>
        <v>56800</v>
      </c>
      <c r="W158" s="123"/>
      <c r="X158" s="16"/>
    </row>
    <row r="159" spans="1:24" s="15" customFormat="1" ht="12.75" customHeight="1" x14ac:dyDescent="0.2">
      <c r="A159" s="188"/>
      <c r="B159" s="30" t="s">
        <v>4</v>
      </c>
      <c r="C159" s="58">
        <v>94</v>
      </c>
      <c r="D159" s="192"/>
      <c r="E159" s="193"/>
      <c r="F159" s="59" t="s">
        <v>6</v>
      </c>
      <c r="G159" s="40" t="s">
        <v>7</v>
      </c>
      <c r="H159" s="3"/>
      <c r="I159" s="188"/>
      <c r="J159" s="30" t="s">
        <v>4</v>
      </c>
      <c r="K159" s="31" t="s">
        <v>148</v>
      </c>
      <c r="L159" s="130"/>
      <c r="M159" s="131"/>
      <c r="N159" s="32" t="s">
        <v>6</v>
      </c>
      <c r="O159" s="33" t="s">
        <v>36</v>
      </c>
      <c r="Q159" s="176"/>
      <c r="R159" s="32" t="s">
        <v>4</v>
      </c>
      <c r="S159" s="31" t="s">
        <v>148</v>
      </c>
      <c r="T159" s="130"/>
      <c r="U159" s="237"/>
      <c r="V159" s="32" t="s">
        <v>6</v>
      </c>
      <c r="W159" s="62" t="s">
        <v>36</v>
      </c>
      <c r="X159" s="16"/>
    </row>
    <row r="160" spans="1:24" s="15" customFormat="1" ht="12.75" customHeight="1" x14ac:dyDescent="0.2">
      <c r="A160" s="188"/>
      <c r="B160" s="30" t="s">
        <v>8</v>
      </c>
      <c r="C160" s="58">
        <v>47</v>
      </c>
      <c r="D160" s="194"/>
      <c r="E160" s="195"/>
      <c r="F160" s="30" t="s">
        <v>10</v>
      </c>
      <c r="G160" s="34" t="s">
        <v>11</v>
      </c>
      <c r="H160" s="3"/>
      <c r="I160" s="188"/>
      <c r="J160" s="30" t="s">
        <v>8</v>
      </c>
      <c r="K160" s="31" t="s">
        <v>60</v>
      </c>
      <c r="L160" s="132"/>
      <c r="M160" s="133"/>
      <c r="N160" s="32" t="s">
        <v>10</v>
      </c>
      <c r="O160" s="34" t="s">
        <v>15</v>
      </c>
      <c r="Q160" s="176"/>
      <c r="R160" s="32" t="s">
        <v>8</v>
      </c>
      <c r="S160" s="31" t="s">
        <v>60</v>
      </c>
      <c r="T160" s="132"/>
      <c r="U160" s="238"/>
      <c r="V160" s="32" t="s">
        <v>10</v>
      </c>
      <c r="W160" s="63" t="s">
        <v>15</v>
      </c>
      <c r="X160" s="16"/>
    </row>
    <row r="161" spans="1:24" s="15" customFormat="1" ht="12.75" customHeight="1" x14ac:dyDescent="0.2">
      <c r="A161" s="188"/>
      <c r="B161" s="30" t="s">
        <v>12</v>
      </c>
      <c r="C161" s="58">
        <v>60</v>
      </c>
      <c r="D161" s="194"/>
      <c r="E161" s="195"/>
      <c r="F161" s="41" t="s">
        <v>14</v>
      </c>
      <c r="G161" s="36" t="s">
        <v>100</v>
      </c>
      <c r="H161" s="3"/>
      <c r="I161" s="188"/>
      <c r="J161" s="30" t="s">
        <v>12</v>
      </c>
      <c r="K161" s="31" t="s">
        <v>37</v>
      </c>
      <c r="L161" s="132"/>
      <c r="M161" s="133"/>
      <c r="N161" s="35" t="s">
        <v>14</v>
      </c>
      <c r="O161" s="36" t="s">
        <v>15</v>
      </c>
      <c r="Q161" s="176"/>
      <c r="R161" s="32" t="s">
        <v>12</v>
      </c>
      <c r="S161" s="31" t="s">
        <v>37</v>
      </c>
      <c r="T161" s="132"/>
      <c r="U161" s="238"/>
      <c r="V161" s="35" t="s">
        <v>14</v>
      </c>
      <c r="W161" s="63" t="s">
        <v>116</v>
      </c>
      <c r="X161" s="16"/>
    </row>
    <row r="162" spans="1:24" s="15" customFormat="1" ht="12.75" customHeight="1" x14ac:dyDescent="0.2">
      <c r="A162" s="188"/>
      <c r="B162" s="30" t="s">
        <v>16</v>
      </c>
      <c r="C162" s="58">
        <v>47</v>
      </c>
      <c r="D162" s="194"/>
      <c r="E162" s="195"/>
      <c r="F162" s="60" t="s">
        <v>18</v>
      </c>
      <c r="G162" s="1" t="s">
        <v>58</v>
      </c>
      <c r="H162" s="3"/>
      <c r="I162" s="188"/>
      <c r="J162" s="30" t="s">
        <v>16</v>
      </c>
      <c r="K162" s="31" t="s">
        <v>20</v>
      </c>
      <c r="L162" s="132"/>
      <c r="M162" s="133"/>
      <c r="N162" s="35" t="s">
        <v>18</v>
      </c>
      <c r="O162" s="36" t="s">
        <v>54</v>
      </c>
      <c r="Q162" s="176"/>
      <c r="R162" s="32" t="s">
        <v>16</v>
      </c>
      <c r="S162" s="31" t="s">
        <v>20</v>
      </c>
      <c r="T162" s="132"/>
      <c r="U162" s="238"/>
      <c r="V162" s="50" t="s">
        <v>18</v>
      </c>
      <c r="W162" s="51" t="s">
        <v>54</v>
      </c>
      <c r="X162" s="16"/>
    </row>
    <row r="163" spans="1:24" s="15" customFormat="1" ht="12.75" customHeight="1" x14ac:dyDescent="0.2">
      <c r="A163" s="188"/>
      <c r="B163" s="30" t="s">
        <v>19</v>
      </c>
      <c r="C163" s="58">
        <v>50</v>
      </c>
      <c r="D163" s="196"/>
      <c r="E163" s="197"/>
      <c r="F163" s="241"/>
      <c r="G163" s="242"/>
      <c r="H163" s="3"/>
      <c r="I163" s="188"/>
      <c r="J163" s="30" t="s">
        <v>19</v>
      </c>
      <c r="K163" s="31" t="s">
        <v>149</v>
      </c>
      <c r="L163" s="134"/>
      <c r="M163" s="135"/>
      <c r="N163" s="120"/>
      <c r="O163" s="121"/>
      <c r="Q163" s="176"/>
      <c r="R163" s="32" t="s">
        <v>19</v>
      </c>
      <c r="S163" s="31" t="s">
        <v>149</v>
      </c>
      <c r="T163" s="134"/>
      <c r="U163" s="239"/>
      <c r="V163" s="5" t="s">
        <v>48</v>
      </c>
      <c r="W163" s="64" t="s">
        <v>153</v>
      </c>
      <c r="X163" s="16"/>
    </row>
    <row r="164" spans="1:24" s="15" customFormat="1" ht="133.5" customHeight="1" x14ac:dyDescent="0.2">
      <c r="A164" s="188"/>
      <c r="B164" s="210" t="s">
        <v>143</v>
      </c>
      <c r="C164" s="211"/>
      <c r="D164" s="211"/>
      <c r="E164" s="211"/>
      <c r="F164" s="211"/>
      <c r="G164" s="212"/>
      <c r="H164" s="3"/>
      <c r="I164" s="188"/>
      <c r="J164" s="210" t="s">
        <v>150</v>
      </c>
      <c r="K164" s="211"/>
      <c r="L164" s="211"/>
      <c r="M164" s="211"/>
      <c r="N164" s="211"/>
      <c r="O164" s="212"/>
      <c r="Q164" s="176"/>
      <c r="R164" s="210" t="s">
        <v>154</v>
      </c>
      <c r="S164" s="211"/>
      <c r="T164" s="211"/>
      <c r="U164" s="211"/>
      <c r="V164" s="211"/>
      <c r="W164" s="235"/>
      <c r="X164" s="16"/>
    </row>
    <row r="165" spans="1:24" s="15" customFormat="1" ht="23.25" customHeight="1" x14ac:dyDescent="0.2">
      <c r="A165" s="188"/>
      <c r="B165" s="169"/>
      <c r="C165" s="170"/>
      <c r="D165" s="170"/>
      <c r="E165" s="170"/>
      <c r="F165" s="170"/>
      <c r="G165" s="171"/>
      <c r="H165" s="3"/>
      <c r="I165" s="188"/>
      <c r="J165" s="169"/>
      <c r="K165" s="170"/>
      <c r="L165" s="170"/>
      <c r="M165" s="170"/>
      <c r="N165" s="170"/>
      <c r="O165" s="171"/>
      <c r="Q165" s="176"/>
      <c r="R165" s="169"/>
      <c r="S165" s="170"/>
      <c r="T165" s="170"/>
      <c r="U165" s="170"/>
      <c r="V165" s="170"/>
      <c r="W165" s="201"/>
      <c r="X165" s="16"/>
    </row>
    <row r="166" spans="1:24" ht="15.75" customHeight="1" thickBot="1" x14ac:dyDescent="0.3">
      <c r="A166" s="189"/>
      <c r="B166" s="172"/>
      <c r="C166" s="173"/>
      <c r="D166" s="173"/>
      <c r="E166" s="173"/>
      <c r="F166" s="173"/>
      <c r="G166" s="174"/>
      <c r="I166" s="61" t="s">
        <v>151</v>
      </c>
      <c r="J166" s="172"/>
      <c r="K166" s="173"/>
      <c r="L166" s="173"/>
      <c r="M166" s="173"/>
      <c r="N166" s="173"/>
      <c r="O166" s="174"/>
      <c r="Q166" s="177"/>
      <c r="R166" s="202"/>
      <c r="S166" s="203"/>
      <c r="T166" s="203"/>
      <c r="U166" s="203"/>
      <c r="V166" s="203"/>
      <c r="W166" s="204"/>
    </row>
    <row r="167" spans="1:24" s="18" customFormat="1" ht="19.5" customHeight="1" thickBot="1" x14ac:dyDescent="0.3">
      <c r="A167" s="65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</row>
    <row r="168" spans="1:24" s="15" customFormat="1" ht="26.25" customHeight="1" x14ac:dyDescent="0.25">
      <c r="A168" s="187" t="s">
        <v>196</v>
      </c>
      <c r="B168" s="190" t="s">
        <v>1</v>
      </c>
      <c r="C168" s="191"/>
      <c r="D168" s="190" t="s">
        <v>43</v>
      </c>
      <c r="E168" s="213"/>
      <c r="F168" s="207" t="s">
        <v>43</v>
      </c>
      <c r="G168" s="214"/>
      <c r="I168" s="227" t="s">
        <v>156</v>
      </c>
      <c r="J168" s="277" t="s">
        <v>1</v>
      </c>
      <c r="K168" s="278"/>
      <c r="L168" s="277" t="s">
        <v>43</v>
      </c>
      <c r="M168" s="279"/>
      <c r="N168" s="280" t="s">
        <v>43</v>
      </c>
      <c r="O168" s="281"/>
      <c r="Q168" s="187" t="s">
        <v>158</v>
      </c>
      <c r="R168" s="206" t="s">
        <v>1</v>
      </c>
      <c r="S168" s="207"/>
      <c r="T168" s="206" t="s">
        <v>56</v>
      </c>
      <c r="U168" s="207"/>
      <c r="V168" s="208" t="s">
        <v>56</v>
      </c>
      <c r="W168" s="209"/>
      <c r="X168" s="16"/>
    </row>
    <row r="169" spans="1:24" s="15" customFormat="1" ht="20.25" customHeight="1" x14ac:dyDescent="0.25">
      <c r="A169" s="188"/>
      <c r="B169" s="108" t="s">
        <v>140</v>
      </c>
      <c r="C169" s="145"/>
      <c r="D169" s="126">
        <v>55200</v>
      </c>
      <c r="E169" s="127"/>
      <c r="F169" s="122">
        <f>D169*(1-Szorzó!$E$2)</f>
        <v>55200</v>
      </c>
      <c r="G169" s="123"/>
      <c r="I169" s="228"/>
      <c r="J169" s="108" t="s">
        <v>140</v>
      </c>
      <c r="K169" s="145"/>
      <c r="L169" s="122">
        <v>55400</v>
      </c>
      <c r="M169" s="156"/>
      <c r="N169" s="122">
        <f>L169*(1-Szorzó!$E$2)</f>
        <v>55400</v>
      </c>
      <c r="O169" s="123"/>
      <c r="Q169" s="188"/>
      <c r="R169" s="108" t="s">
        <v>159</v>
      </c>
      <c r="S169" s="145"/>
      <c r="T169" s="126">
        <f>33700+3400</f>
        <v>37100</v>
      </c>
      <c r="U169" s="127"/>
      <c r="V169" s="218" t="e">
        <f>T169*(1-#REF!)</f>
        <v>#REF!</v>
      </c>
      <c r="W169" s="219">
        <v>20184.000000000004</v>
      </c>
      <c r="X169" s="16"/>
    </row>
    <row r="170" spans="1:24" s="15" customFormat="1" ht="20.25" customHeight="1" x14ac:dyDescent="0.25">
      <c r="A170" s="188"/>
      <c r="B170" s="108" t="s">
        <v>190</v>
      </c>
      <c r="C170" s="145"/>
      <c r="D170" s="126">
        <f>D169+900</f>
        <v>56100</v>
      </c>
      <c r="E170" s="127"/>
      <c r="F170" s="122">
        <f>D170*(1-Szorzó!$E$2)</f>
        <v>56100</v>
      </c>
      <c r="G170" s="123"/>
      <c r="I170" s="228"/>
      <c r="J170" s="108" t="s">
        <v>190</v>
      </c>
      <c r="K170" s="145"/>
      <c r="L170" s="122">
        <f>L169+1600</f>
        <v>57000</v>
      </c>
      <c r="M170" s="156"/>
      <c r="N170" s="122">
        <f>L170*(1-Szorzó!$E$2)</f>
        <v>57000</v>
      </c>
      <c r="O170" s="123"/>
      <c r="Q170" s="188"/>
      <c r="R170" s="124" t="s">
        <v>197</v>
      </c>
      <c r="S170" s="125"/>
      <c r="T170" s="126">
        <f>33700+5000</f>
        <v>38700</v>
      </c>
      <c r="U170" s="127"/>
      <c r="V170" s="218" t="e">
        <f>T170*(1-#REF!)</f>
        <v>#REF!</v>
      </c>
      <c r="W170" s="219">
        <v>20184.000000000004</v>
      </c>
      <c r="X170" s="16"/>
    </row>
    <row r="171" spans="1:24" s="15" customFormat="1" ht="20.25" customHeight="1" x14ac:dyDescent="0.25">
      <c r="A171" s="188"/>
      <c r="B171" s="124" t="s">
        <v>191</v>
      </c>
      <c r="C171" s="125"/>
      <c r="D171" s="126">
        <f>D169+1500</f>
        <v>56700</v>
      </c>
      <c r="E171" s="127"/>
      <c r="F171" s="122">
        <f>D171*(1-Szorzó!$E$2)</f>
        <v>56700</v>
      </c>
      <c r="G171" s="123"/>
      <c r="I171" s="228"/>
      <c r="J171" s="124" t="s">
        <v>191</v>
      </c>
      <c r="K171" s="125"/>
      <c r="L171" s="122">
        <f>L170+2800</f>
        <v>59800</v>
      </c>
      <c r="M171" s="156"/>
      <c r="N171" s="122">
        <f>L171*(1-Szorzó!$E$2)</f>
        <v>59800</v>
      </c>
      <c r="O171" s="123"/>
      <c r="Q171" s="188"/>
      <c r="R171" s="108" t="s">
        <v>160</v>
      </c>
      <c r="S171" s="145"/>
      <c r="T171" s="126">
        <v>32500</v>
      </c>
      <c r="U171" s="127"/>
      <c r="V171" s="218" t="e">
        <f>T171*(1-#REF!)</f>
        <v>#REF!</v>
      </c>
      <c r="W171" s="219">
        <v>20184.000000000004</v>
      </c>
      <c r="X171" s="16"/>
    </row>
    <row r="172" spans="1:24" s="15" customFormat="1" ht="20.25" customHeight="1" x14ac:dyDescent="0.25">
      <c r="A172" s="188"/>
      <c r="B172" s="108" t="s">
        <v>192</v>
      </c>
      <c r="C172" s="145"/>
      <c r="D172" s="126">
        <f>D169+1500</f>
        <v>56700</v>
      </c>
      <c r="E172" s="127"/>
      <c r="F172" s="122">
        <f>D172*(1-Szorzó!$E$2)</f>
        <v>56700</v>
      </c>
      <c r="G172" s="123"/>
      <c r="I172" s="228"/>
      <c r="J172" s="124" t="s">
        <v>192</v>
      </c>
      <c r="K172" s="125"/>
      <c r="L172" s="126">
        <f>L169+2800</f>
        <v>58200</v>
      </c>
      <c r="M172" s="127"/>
      <c r="N172" s="122">
        <f>L172*(1-Szorzó!$E$2)</f>
        <v>58200</v>
      </c>
      <c r="O172" s="123"/>
      <c r="Q172" s="188"/>
      <c r="R172" s="108"/>
      <c r="S172" s="109"/>
      <c r="T172" s="109"/>
      <c r="U172" s="109"/>
      <c r="V172" s="109"/>
      <c r="W172" s="110"/>
      <c r="X172" s="16"/>
    </row>
    <row r="173" spans="1:24" s="15" customFormat="1" ht="20.25" customHeight="1" x14ac:dyDescent="0.25">
      <c r="A173" s="188"/>
      <c r="B173" s="108" t="s">
        <v>193</v>
      </c>
      <c r="C173" s="145"/>
      <c r="D173" s="126">
        <f>D169+5200</f>
        <v>60400</v>
      </c>
      <c r="E173" s="127"/>
      <c r="F173" s="122">
        <f>D173*(1-Szorzó!$E$2)</f>
        <v>60400</v>
      </c>
      <c r="G173" s="123"/>
      <c r="I173" s="228"/>
      <c r="J173" s="124" t="s">
        <v>193</v>
      </c>
      <c r="K173" s="125"/>
      <c r="L173" s="126">
        <f>L169+10300</f>
        <v>65700</v>
      </c>
      <c r="M173" s="127"/>
      <c r="N173" s="122">
        <f>L173*(1-Szorzó!$E$2)</f>
        <v>65700</v>
      </c>
      <c r="O173" s="123"/>
      <c r="Q173" s="188"/>
      <c r="R173" s="30" t="s">
        <v>4</v>
      </c>
      <c r="S173" s="31" t="s">
        <v>57</v>
      </c>
      <c r="T173" s="130"/>
      <c r="U173" s="131"/>
      <c r="V173" s="30" t="s">
        <v>6</v>
      </c>
      <c r="W173" s="33" t="s">
        <v>24</v>
      </c>
      <c r="X173" s="16"/>
    </row>
    <row r="174" spans="1:24" s="15" customFormat="1" ht="20.25" customHeight="1" x14ac:dyDescent="0.25">
      <c r="A174" s="188"/>
      <c r="B174" s="108"/>
      <c r="C174" s="109"/>
      <c r="D174" s="109"/>
      <c r="E174" s="109"/>
      <c r="F174" s="109"/>
      <c r="G174" s="110"/>
      <c r="I174" s="228"/>
      <c r="J174" s="124"/>
      <c r="K174" s="128"/>
      <c r="L174" s="128"/>
      <c r="M174" s="128"/>
      <c r="N174" s="128"/>
      <c r="O174" s="129"/>
      <c r="Q174" s="188"/>
      <c r="R174" s="30" t="s">
        <v>8</v>
      </c>
      <c r="S174" s="31" t="s">
        <v>198</v>
      </c>
      <c r="T174" s="132"/>
      <c r="U174" s="133"/>
      <c r="V174" s="30" t="s">
        <v>10</v>
      </c>
      <c r="W174" s="34" t="s">
        <v>15</v>
      </c>
      <c r="X174" s="16"/>
    </row>
    <row r="175" spans="1:24" s="15" customFormat="1" ht="12.75" customHeight="1" x14ac:dyDescent="0.25">
      <c r="A175" s="188"/>
      <c r="B175" s="30" t="s">
        <v>4</v>
      </c>
      <c r="C175" s="31" t="s">
        <v>148</v>
      </c>
      <c r="D175" s="130"/>
      <c r="E175" s="131"/>
      <c r="F175" s="32" t="s">
        <v>6</v>
      </c>
      <c r="G175" s="33" t="s">
        <v>36</v>
      </c>
      <c r="I175" s="228"/>
      <c r="J175" s="32" t="s">
        <v>4</v>
      </c>
      <c r="K175" s="31" t="s">
        <v>148</v>
      </c>
      <c r="L175" s="130"/>
      <c r="M175" s="237"/>
      <c r="N175" s="32" t="s">
        <v>6</v>
      </c>
      <c r="O175" s="96" t="s">
        <v>36</v>
      </c>
      <c r="Q175" s="188"/>
      <c r="R175" s="30" t="s">
        <v>12</v>
      </c>
      <c r="S175" s="31" t="s">
        <v>39</v>
      </c>
      <c r="T175" s="132"/>
      <c r="U175" s="133"/>
      <c r="V175" s="41" t="s">
        <v>14</v>
      </c>
      <c r="W175" s="36" t="s">
        <v>66</v>
      </c>
      <c r="X175" s="16"/>
    </row>
    <row r="176" spans="1:24" s="15" customFormat="1" ht="12.75" customHeight="1" x14ac:dyDescent="0.25">
      <c r="A176" s="188"/>
      <c r="B176" s="30" t="s">
        <v>8</v>
      </c>
      <c r="C176" s="31" t="s">
        <v>60</v>
      </c>
      <c r="D176" s="132"/>
      <c r="E176" s="133"/>
      <c r="F176" s="32" t="s">
        <v>10</v>
      </c>
      <c r="G176" s="34" t="s">
        <v>15</v>
      </c>
      <c r="I176" s="228"/>
      <c r="J176" s="32" t="s">
        <v>8</v>
      </c>
      <c r="K176" s="31" t="s">
        <v>60</v>
      </c>
      <c r="L176" s="132"/>
      <c r="M176" s="238"/>
      <c r="N176" s="32" t="s">
        <v>10</v>
      </c>
      <c r="O176" s="95" t="s">
        <v>15</v>
      </c>
      <c r="Q176" s="188"/>
      <c r="R176" s="30" t="s">
        <v>16</v>
      </c>
      <c r="S176" s="31" t="s">
        <v>20</v>
      </c>
      <c r="T176" s="132"/>
      <c r="U176" s="133"/>
      <c r="V176" s="41" t="s">
        <v>18</v>
      </c>
      <c r="W176" s="36" t="s">
        <v>58</v>
      </c>
      <c r="X176" s="16"/>
    </row>
    <row r="177" spans="1:24" s="15" customFormat="1" ht="12.75" customHeight="1" x14ac:dyDescent="0.25">
      <c r="A177" s="188"/>
      <c r="B177" s="30" t="s">
        <v>12</v>
      </c>
      <c r="C177" s="31" t="s">
        <v>37</v>
      </c>
      <c r="D177" s="132"/>
      <c r="E177" s="133"/>
      <c r="F177" s="35" t="s">
        <v>14</v>
      </c>
      <c r="G177" s="36" t="s">
        <v>155</v>
      </c>
      <c r="I177" s="228"/>
      <c r="J177" s="32" t="s">
        <v>12</v>
      </c>
      <c r="K177" s="31" t="s">
        <v>40</v>
      </c>
      <c r="L177" s="132"/>
      <c r="M177" s="238"/>
      <c r="N177" s="35" t="s">
        <v>14</v>
      </c>
      <c r="O177" s="95" t="s">
        <v>116</v>
      </c>
      <c r="Q177" s="188"/>
      <c r="R177" s="30" t="s">
        <v>19</v>
      </c>
      <c r="S177" s="31" t="s">
        <v>59</v>
      </c>
      <c r="T177" s="134"/>
      <c r="U177" s="135"/>
      <c r="V177" s="106"/>
      <c r="W177" s="107"/>
      <c r="X177" s="16"/>
    </row>
    <row r="178" spans="1:24" s="15" customFormat="1" ht="12.75" customHeight="1" x14ac:dyDescent="0.25">
      <c r="A178" s="188"/>
      <c r="B178" s="30" t="s">
        <v>16</v>
      </c>
      <c r="C178" s="31" t="s">
        <v>20</v>
      </c>
      <c r="D178" s="132"/>
      <c r="E178" s="133"/>
      <c r="F178" s="35" t="s">
        <v>18</v>
      </c>
      <c r="G178" s="36" t="s">
        <v>54</v>
      </c>
      <c r="I178" s="228"/>
      <c r="J178" s="32" t="s">
        <v>16</v>
      </c>
      <c r="K178" s="31" t="s">
        <v>40</v>
      </c>
      <c r="L178" s="132"/>
      <c r="M178" s="238"/>
      <c r="N178" s="35" t="s">
        <v>18</v>
      </c>
      <c r="O178" s="36" t="s">
        <v>54</v>
      </c>
      <c r="Q178" s="188"/>
      <c r="R178" s="111" t="s">
        <v>199</v>
      </c>
      <c r="S178" s="112"/>
      <c r="T178" s="112"/>
      <c r="U178" s="112"/>
      <c r="V178" s="112"/>
      <c r="W178" s="113"/>
      <c r="X178" s="16"/>
    </row>
    <row r="179" spans="1:24" s="15" customFormat="1" ht="12.75" customHeight="1" x14ac:dyDescent="0.25">
      <c r="A179" s="188"/>
      <c r="B179" s="30" t="s">
        <v>19</v>
      </c>
      <c r="C179" s="31" t="s">
        <v>149</v>
      </c>
      <c r="D179" s="134"/>
      <c r="E179" s="135"/>
      <c r="F179" s="120"/>
      <c r="G179" s="121"/>
      <c r="I179" s="228"/>
      <c r="J179" s="32" t="s">
        <v>19</v>
      </c>
      <c r="K179" s="31" t="s">
        <v>37</v>
      </c>
      <c r="L179" s="134"/>
      <c r="M179" s="239"/>
      <c r="N179" s="120" t="s">
        <v>48</v>
      </c>
      <c r="O179" s="121" t="s">
        <v>153</v>
      </c>
      <c r="Q179" s="188"/>
      <c r="R179" s="114"/>
      <c r="S179" s="115"/>
      <c r="T179" s="115"/>
      <c r="U179" s="115"/>
      <c r="V179" s="115"/>
      <c r="W179" s="116"/>
      <c r="X179" s="16"/>
    </row>
    <row r="180" spans="1:24" s="15" customFormat="1" ht="133.5" customHeight="1" x14ac:dyDescent="0.25">
      <c r="A180" s="188"/>
      <c r="B180" s="210" t="s">
        <v>195</v>
      </c>
      <c r="C180" s="211"/>
      <c r="D180" s="211"/>
      <c r="E180" s="211"/>
      <c r="F180" s="211"/>
      <c r="G180" s="212"/>
      <c r="I180" s="228"/>
      <c r="J180" s="210" t="s">
        <v>157</v>
      </c>
      <c r="K180" s="211"/>
      <c r="L180" s="211"/>
      <c r="M180" s="211"/>
      <c r="N180" s="211"/>
      <c r="O180" s="272"/>
      <c r="Q180" s="188"/>
      <c r="R180" s="114"/>
      <c r="S180" s="115"/>
      <c r="T180" s="115"/>
      <c r="U180" s="115"/>
      <c r="V180" s="115"/>
      <c r="W180" s="116"/>
      <c r="X180" s="16"/>
    </row>
    <row r="181" spans="1:24" s="15" customFormat="1" ht="23.25" customHeight="1" x14ac:dyDescent="0.25">
      <c r="A181" s="188"/>
      <c r="B181" s="169"/>
      <c r="C181" s="170"/>
      <c r="D181" s="170"/>
      <c r="E181" s="170"/>
      <c r="F181" s="170"/>
      <c r="G181" s="171"/>
      <c r="I181" s="228"/>
      <c r="J181" s="169"/>
      <c r="K181" s="170"/>
      <c r="L181" s="170"/>
      <c r="M181" s="170"/>
      <c r="N181" s="170"/>
      <c r="O181" s="273"/>
      <c r="Q181" s="188"/>
      <c r="R181" s="114"/>
      <c r="S181" s="115"/>
      <c r="T181" s="115"/>
      <c r="U181" s="115"/>
      <c r="V181" s="115"/>
      <c r="W181" s="116"/>
      <c r="X181" s="16"/>
    </row>
    <row r="182" spans="1:24" ht="24.75" thickBot="1" x14ac:dyDescent="0.3">
      <c r="A182" s="94" t="s">
        <v>194</v>
      </c>
      <c r="B182" s="172"/>
      <c r="C182" s="173"/>
      <c r="D182" s="173"/>
      <c r="E182" s="173"/>
      <c r="F182" s="173"/>
      <c r="G182" s="174"/>
      <c r="I182" s="229"/>
      <c r="J182" s="274"/>
      <c r="K182" s="275"/>
      <c r="L182" s="275"/>
      <c r="M182" s="275"/>
      <c r="N182" s="275"/>
      <c r="O182" s="276"/>
      <c r="Q182" s="189"/>
      <c r="R182" s="117"/>
      <c r="S182" s="118"/>
      <c r="T182" s="118"/>
      <c r="U182" s="118"/>
      <c r="V182" s="118"/>
      <c r="W182" s="119"/>
    </row>
    <row r="183" spans="1:24" ht="19.5" hidden="1" thickBot="1" x14ac:dyDescent="0.3">
      <c r="A183" s="72"/>
      <c r="B183" s="26"/>
      <c r="C183" s="26"/>
      <c r="D183" s="26"/>
      <c r="E183" s="26"/>
      <c r="F183" s="26"/>
      <c r="G183" s="26"/>
      <c r="I183" s="24"/>
      <c r="J183" s="73"/>
      <c r="K183" s="73"/>
      <c r="L183" s="73"/>
      <c r="M183" s="73"/>
      <c r="N183" s="73"/>
      <c r="O183" s="73"/>
      <c r="Q183" s="24"/>
      <c r="R183" s="71"/>
      <c r="S183" s="71"/>
      <c r="T183" s="71"/>
      <c r="U183" s="71"/>
      <c r="V183" s="71"/>
      <c r="W183" s="71"/>
    </row>
    <row r="184" spans="1:24" ht="19.5" hidden="1" thickTop="1" x14ac:dyDescent="0.25">
      <c r="A184" s="175"/>
      <c r="B184" s="178"/>
      <c r="C184" s="179"/>
      <c r="D184" s="178"/>
      <c r="E184" s="180"/>
      <c r="F184" s="178"/>
      <c r="G184" s="182"/>
      <c r="H184" s="15"/>
      <c r="I184" s="175"/>
      <c r="J184" s="178"/>
      <c r="K184" s="179"/>
      <c r="L184" s="178"/>
      <c r="M184" s="180"/>
      <c r="N184" s="178"/>
      <c r="O184" s="182"/>
      <c r="P184" s="15"/>
      <c r="Q184" s="70"/>
      <c r="R184" s="12"/>
      <c r="S184" s="12"/>
      <c r="T184" s="12"/>
      <c r="U184" s="12"/>
      <c r="V184" s="12"/>
      <c r="W184" s="12"/>
    </row>
    <row r="185" spans="1:24" ht="20.25" hidden="1" x14ac:dyDescent="0.25">
      <c r="A185" s="176"/>
      <c r="B185" s="108"/>
      <c r="C185" s="145"/>
      <c r="D185" s="236"/>
      <c r="E185" s="236"/>
      <c r="F185" s="122"/>
      <c r="G185" s="205"/>
      <c r="H185" s="15"/>
      <c r="I185" s="176"/>
      <c r="J185" s="108"/>
      <c r="K185" s="145"/>
      <c r="L185" s="236"/>
      <c r="M185" s="236"/>
      <c r="N185" s="122"/>
      <c r="O185" s="205"/>
      <c r="P185" s="15"/>
      <c r="Q185" s="70"/>
      <c r="R185" s="12"/>
      <c r="S185" s="12"/>
      <c r="T185" s="69"/>
      <c r="U185" s="69"/>
      <c r="V185" s="13"/>
      <c r="W185" s="13"/>
    </row>
    <row r="186" spans="1:24" ht="20.25" hidden="1" x14ac:dyDescent="0.25">
      <c r="A186" s="176"/>
      <c r="B186" s="108"/>
      <c r="C186" s="145"/>
      <c r="D186" s="236"/>
      <c r="E186" s="236"/>
      <c r="F186" s="122"/>
      <c r="G186" s="205"/>
      <c r="H186" s="15"/>
      <c r="I186" s="176"/>
      <c r="J186" s="322"/>
      <c r="K186" s="323"/>
      <c r="L186" s="323"/>
      <c r="M186" s="323"/>
      <c r="N186" s="323"/>
      <c r="O186" s="324"/>
      <c r="P186" s="15"/>
      <c r="Q186" s="70"/>
      <c r="R186" s="12"/>
      <c r="S186" s="12"/>
      <c r="T186" s="69"/>
      <c r="U186" s="69"/>
      <c r="V186" s="13"/>
      <c r="W186" s="13"/>
    </row>
    <row r="187" spans="1:24" ht="20.25" hidden="1" x14ac:dyDescent="0.25">
      <c r="A187" s="176"/>
      <c r="B187" s="158"/>
      <c r="C187" s="159"/>
      <c r="D187" s="159"/>
      <c r="E187" s="159"/>
      <c r="F187" s="159"/>
      <c r="G187" s="160"/>
      <c r="H187" s="15"/>
      <c r="I187" s="176"/>
      <c r="J187" s="325"/>
      <c r="K187" s="326"/>
      <c r="L187" s="326"/>
      <c r="M187" s="326"/>
      <c r="N187" s="326"/>
      <c r="O187" s="327"/>
      <c r="P187" s="15"/>
      <c r="Q187" s="70"/>
      <c r="R187" s="12"/>
      <c r="S187" s="12"/>
      <c r="T187" s="69"/>
      <c r="U187" s="69"/>
      <c r="V187" s="13"/>
      <c r="W187" s="13"/>
    </row>
    <row r="188" spans="1:24" ht="15" hidden="1" customHeight="1" x14ac:dyDescent="0.25">
      <c r="A188" s="176"/>
      <c r="B188" s="161"/>
      <c r="C188" s="162"/>
      <c r="D188" s="166"/>
      <c r="E188" s="166"/>
      <c r="F188" s="162"/>
      <c r="G188" s="163"/>
      <c r="H188" s="15"/>
      <c r="I188" s="176"/>
      <c r="J188" s="325"/>
      <c r="K188" s="326"/>
      <c r="L188" s="326"/>
      <c r="M188" s="326"/>
      <c r="N188" s="326"/>
      <c r="O188" s="327"/>
      <c r="P188" s="15"/>
      <c r="Q188" s="70"/>
      <c r="R188" s="12"/>
      <c r="S188" s="12"/>
      <c r="T188" s="12"/>
      <c r="U188" s="12"/>
      <c r="V188" s="12"/>
      <c r="W188" s="12"/>
    </row>
    <row r="189" spans="1:24" ht="15" hidden="1" customHeight="1" x14ac:dyDescent="0.25">
      <c r="A189" s="176"/>
      <c r="B189" s="30"/>
      <c r="C189" s="31"/>
      <c r="D189" s="252"/>
      <c r="E189" s="253"/>
      <c r="F189" s="30"/>
      <c r="G189" s="37"/>
      <c r="H189" s="15"/>
      <c r="I189" s="176"/>
      <c r="J189" s="30"/>
      <c r="K189" s="31"/>
      <c r="L189" s="130"/>
      <c r="M189" s="131"/>
      <c r="N189" s="32"/>
      <c r="O189" s="37"/>
      <c r="P189" s="15"/>
      <c r="Q189" s="70"/>
      <c r="R189" s="7"/>
      <c r="S189" s="8"/>
      <c r="T189" s="75"/>
      <c r="U189" s="75"/>
      <c r="V189" s="7"/>
      <c r="W189" s="8"/>
    </row>
    <row r="190" spans="1:24" ht="15" hidden="1" customHeight="1" x14ac:dyDescent="0.25">
      <c r="A190" s="176"/>
      <c r="B190" s="30"/>
      <c r="C190" s="31"/>
      <c r="D190" s="254"/>
      <c r="E190" s="255"/>
      <c r="F190" s="30"/>
      <c r="G190" s="39"/>
      <c r="H190" s="15"/>
      <c r="I190" s="176"/>
      <c r="J190" s="30"/>
      <c r="K190" s="31"/>
      <c r="L190" s="132"/>
      <c r="M190" s="133"/>
      <c r="N190" s="32"/>
      <c r="O190" s="38"/>
      <c r="P190" s="15"/>
      <c r="Q190" s="70"/>
      <c r="R190" s="7"/>
      <c r="S190" s="8"/>
      <c r="T190" s="75"/>
      <c r="U190" s="75"/>
      <c r="V190" s="7"/>
      <c r="W190" s="9"/>
    </row>
    <row r="191" spans="1:24" ht="15" hidden="1" customHeight="1" x14ac:dyDescent="0.25">
      <c r="A191" s="176"/>
      <c r="B191" s="30"/>
      <c r="C191" s="31"/>
      <c r="D191" s="254"/>
      <c r="E191" s="255"/>
      <c r="F191" s="41"/>
      <c r="G191" s="39"/>
      <c r="H191" s="15"/>
      <c r="I191" s="176"/>
      <c r="J191" s="30"/>
      <c r="K191" s="31"/>
      <c r="L191" s="132"/>
      <c r="M191" s="133"/>
      <c r="N191" s="35"/>
      <c r="O191" s="39"/>
      <c r="P191" s="15"/>
      <c r="Q191" s="70"/>
      <c r="R191" s="7"/>
      <c r="S191" s="8"/>
      <c r="T191" s="75"/>
      <c r="U191" s="75"/>
      <c r="V191" s="7"/>
      <c r="W191" s="10"/>
    </row>
    <row r="192" spans="1:24" ht="15" hidden="1" customHeight="1" x14ac:dyDescent="0.25">
      <c r="A192" s="176"/>
      <c r="B192" s="30"/>
      <c r="C192" s="31"/>
      <c r="D192" s="254"/>
      <c r="E192" s="255"/>
      <c r="F192" s="74"/>
      <c r="G192" s="51"/>
      <c r="H192" s="15"/>
      <c r="I192" s="176"/>
      <c r="J192" s="30"/>
      <c r="K192" s="31"/>
      <c r="L192" s="132"/>
      <c r="M192" s="133"/>
      <c r="N192" s="50"/>
      <c r="O192" s="51"/>
      <c r="P192" s="15"/>
      <c r="Q192" s="70"/>
      <c r="R192" s="7"/>
      <c r="S192" s="8"/>
      <c r="T192" s="75"/>
      <c r="U192" s="75"/>
      <c r="V192" s="7"/>
      <c r="W192" s="10"/>
    </row>
    <row r="193" spans="1:31" ht="15" hidden="1" customHeight="1" x14ac:dyDescent="0.25">
      <c r="A193" s="176"/>
      <c r="B193" s="30"/>
      <c r="C193" s="31"/>
      <c r="D193" s="256"/>
      <c r="E193" s="257"/>
      <c r="F193" s="4"/>
      <c r="G193" s="6"/>
      <c r="H193" s="15"/>
      <c r="I193" s="176"/>
      <c r="J193" s="30"/>
      <c r="K193" s="31"/>
      <c r="L193" s="134"/>
      <c r="M193" s="135"/>
      <c r="N193" s="5"/>
      <c r="O193" s="6"/>
      <c r="P193" s="15"/>
      <c r="Q193" s="70"/>
      <c r="R193" s="7"/>
      <c r="S193" s="8"/>
      <c r="T193" s="75"/>
      <c r="U193" s="75"/>
      <c r="V193" s="17"/>
      <c r="W193" s="17"/>
    </row>
    <row r="194" spans="1:31" ht="15" hidden="1" customHeight="1" x14ac:dyDescent="0.25">
      <c r="A194" s="176"/>
      <c r="B194" s="210"/>
      <c r="C194" s="211"/>
      <c r="D194" s="211"/>
      <c r="E194" s="211"/>
      <c r="F194" s="211"/>
      <c r="G194" s="235"/>
      <c r="H194" s="15"/>
      <c r="I194" s="176"/>
      <c r="J194" s="210"/>
      <c r="K194" s="211"/>
      <c r="L194" s="211"/>
      <c r="M194" s="211"/>
      <c r="N194" s="211"/>
      <c r="O194" s="235"/>
      <c r="P194" s="15"/>
      <c r="Q194" s="70"/>
      <c r="R194" s="71"/>
      <c r="S194" s="71"/>
      <c r="T194" s="71"/>
      <c r="U194" s="71"/>
      <c r="V194" s="71"/>
      <c r="W194" s="71"/>
    </row>
    <row r="195" spans="1:31" ht="15" hidden="1" customHeight="1" x14ac:dyDescent="0.25">
      <c r="A195" s="176"/>
      <c r="B195" s="169"/>
      <c r="C195" s="170"/>
      <c r="D195" s="170"/>
      <c r="E195" s="170"/>
      <c r="F195" s="170"/>
      <c r="G195" s="201"/>
      <c r="H195" s="15"/>
      <c r="I195" s="176"/>
      <c r="J195" s="169"/>
      <c r="K195" s="170"/>
      <c r="L195" s="170"/>
      <c r="M195" s="170"/>
      <c r="N195" s="170"/>
      <c r="O195" s="201"/>
      <c r="P195" s="15"/>
      <c r="Q195" s="70"/>
      <c r="R195" s="71"/>
      <c r="S195" s="71"/>
      <c r="T195" s="71"/>
      <c r="U195" s="71"/>
      <c r="V195" s="71"/>
      <c r="W195" s="71"/>
    </row>
    <row r="196" spans="1:31" ht="110.25" hidden="1" customHeight="1" thickBot="1" x14ac:dyDescent="0.3">
      <c r="A196" s="177"/>
      <c r="B196" s="202"/>
      <c r="C196" s="203"/>
      <c r="D196" s="203"/>
      <c r="E196" s="203"/>
      <c r="F196" s="203"/>
      <c r="G196" s="204"/>
      <c r="I196" s="177"/>
      <c r="J196" s="202"/>
      <c r="K196" s="203"/>
      <c r="L196" s="203"/>
      <c r="M196" s="203"/>
      <c r="N196" s="203"/>
      <c r="O196" s="204"/>
      <c r="Q196" s="70"/>
      <c r="R196" s="71"/>
      <c r="S196" s="71"/>
      <c r="T196" s="71"/>
      <c r="U196" s="71"/>
      <c r="V196" s="71"/>
      <c r="W196" s="71"/>
    </row>
    <row r="197" spans="1:31" ht="15.75" customHeight="1" x14ac:dyDescent="0.25"/>
    <row r="198" spans="1:31" ht="21" thickBot="1" x14ac:dyDescent="0.3">
      <c r="A198" s="226" t="s">
        <v>161</v>
      </c>
      <c r="B198" s="226"/>
      <c r="C198" s="226"/>
      <c r="D198" s="226"/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6"/>
      <c r="X198" s="67"/>
      <c r="Y198" s="67"/>
      <c r="Z198" s="67"/>
      <c r="AA198" s="67"/>
      <c r="AB198" s="67"/>
      <c r="AC198" s="67"/>
      <c r="AD198" s="67"/>
      <c r="AE198" s="67"/>
    </row>
    <row r="199" spans="1:31" ht="15.75" customHeight="1" x14ac:dyDescent="0.25">
      <c r="A199" s="187" t="s">
        <v>162</v>
      </c>
      <c r="B199" s="206" t="s">
        <v>1</v>
      </c>
      <c r="C199" s="207"/>
      <c r="D199" s="206" t="s">
        <v>71</v>
      </c>
      <c r="E199" s="207"/>
      <c r="F199" s="206" t="s">
        <v>71</v>
      </c>
      <c r="G199" s="209"/>
      <c r="H199" s="3"/>
      <c r="I199" s="187" t="s">
        <v>166</v>
      </c>
      <c r="J199" s="190" t="s">
        <v>1</v>
      </c>
      <c r="K199" s="191"/>
      <c r="L199" s="206" t="s">
        <v>56</v>
      </c>
      <c r="M199" s="207"/>
      <c r="N199" s="208" t="s">
        <v>56</v>
      </c>
      <c r="O199" s="209"/>
      <c r="P199" s="15"/>
      <c r="Q199" s="187" t="s">
        <v>172</v>
      </c>
      <c r="R199" s="190" t="s">
        <v>1</v>
      </c>
      <c r="S199" s="191"/>
      <c r="T199" s="190" t="s">
        <v>56</v>
      </c>
      <c r="U199" s="213"/>
      <c r="V199" s="207" t="s">
        <v>56</v>
      </c>
      <c r="W199" s="214"/>
    </row>
    <row r="200" spans="1:31" ht="20.25" customHeight="1" x14ac:dyDescent="0.25">
      <c r="A200" s="188"/>
      <c r="B200" s="124" t="s">
        <v>50</v>
      </c>
      <c r="C200" s="125"/>
      <c r="D200" s="76">
        <v>22500</v>
      </c>
      <c r="E200" s="77">
        <v>20184.000000000004</v>
      </c>
      <c r="F200" s="122">
        <f>D200*(1-Szorzó!$E$2)</f>
        <v>22500</v>
      </c>
      <c r="G200" s="123"/>
      <c r="H200" s="3"/>
      <c r="I200" s="188"/>
      <c r="J200" s="108" t="s">
        <v>50</v>
      </c>
      <c r="K200" s="145"/>
      <c r="L200" s="126">
        <v>17900</v>
      </c>
      <c r="M200" s="127">
        <v>20184.000000000004</v>
      </c>
      <c r="N200" s="122">
        <f>L200*(1-Szorzó!$E$2)</f>
        <v>17900</v>
      </c>
      <c r="O200" s="123"/>
      <c r="P200" s="15"/>
      <c r="Q200" s="188"/>
      <c r="R200" s="108" t="s">
        <v>50</v>
      </c>
      <c r="S200" s="145"/>
      <c r="T200" s="122">
        <v>16900</v>
      </c>
      <c r="U200" s="156">
        <v>20184.000000000004</v>
      </c>
      <c r="V200" s="122">
        <f>T200*(1-Szorzó!$E$2)</f>
        <v>16900</v>
      </c>
      <c r="W200" s="123"/>
    </row>
    <row r="201" spans="1:31" ht="20.25" customHeight="1" x14ac:dyDescent="0.25">
      <c r="A201" s="188"/>
      <c r="B201" s="158" t="s">
        <v>163</v>
      </c>
      <c r="C201" s="159"/>
      <c r="D201" s="159"/>
      <c r="E201" s="159"/>
      <c r="F201" s="159"/>
      <c r="G201" s="164"/>
      <c r="H201" s="3"/>
      <c r="I201" s="188"/>
      <c r="J201" s="158" t="s">
        <v>167</v>
      </c>
      <c r="K201" s="159"/>
      <c r="L201" s="159"/>
      <c r="M201" s="159"/>
      <c r="N201" s="159"/>
      <c r="O201" s="164"/>
      <c r="P201" s="15"/>
      <c r="Q201" s="188"/>
      <c r="R201" s="158" t="s">
        <v>173</v>
      </c>
      <c r="S201" s="159"/>
      <c r="T201" s="159"/>
      <c r="U201" s="159"/>
      <c r="V201" s="159"/>
      <c r="W201" s="164"/>
    </row>
    <row r="202" spans="1:31" ht="20.25" customHeight="1" x14ac:dyDescent="0.25">
      <c r="A202" s="188"/>
      <c r="B202" s="165"/>
      <c r="C202" s="415"/>
      <c r="D202" s="415"/>
      <c r="E202" s="415"/>
      <c r="F202" s="415"/>
      <c r="G202" s="167"/>
      <c r="H202" s="3"/>
      <c r="I202" s="188"/>
      <c r="J202" s="165"/>
      <c r="K202" s="166"/>
      <c r="L202" s="166"/>
      <c r="M202" s="166"/>
      <c r="N202" s="166"/>
      <c r="O202" s="167"/>
      <c r="P202" s="15"/>
      <c r="Q202" s="188"/>
      <c r="R202" s="165"/>
      <c r="S202" s="166"/>
      <c r="T202" s="166"/>
      <c r="U202" s="166"/>
      <c r="V202" s="166"/>
      <c r="W202" s="167"/>
    </row>
    <row r="203" spans="1:31" x14ac:dyDescent="0.25">
      <c r="A203" s="188"/>
      <c r="B203" s="161"/>
      <c r="C203" s="162"/>
      <c r="D203" s="162"/>
      <c r="E203" s="162"/>
      <c r="F203" s="162"/>
      <c r="G203" s="168"/>
      <c r="H203" s="3"/>
      <c r="I203" s="188"/>
      <c r="J203" s="161"/>
      <c r="K203" s="162"/>
      <c r="L203" s="162"/>
      <c r="M203" s="162"/>
      <c r="N203" s="162"/>
      <c r="O203" s="168"/>
      <c r="P203" s="15"/>
      <c r="Q203" s="188"/>
      <c r="R203" s="161"/>
      <c r="S203" s="162"/>
      <c r="T203" s="162"/>
      <c r="U203" s="162"/>
      <c r="V203" s="162"/>
      <c r="W203" s="168"/>
    </row>
    <row r="204" spans="1:31" ht="15" customHeight="1" x14ac:dyDescent="0.25">
      <c r="A204" s="188"/>
      <c r="B204" s="30" t="s">
        <v>4</v>
      </c>
      <c r="C204" s="58">
        <v>92</v>
      </c>
      <c r="D204" s="192"/>
      <c r="E204" s="193"/>
      <c r="F204" s="30" t="s">
        <v>6</v>
      </c>
      <c r="G204" s="33" t="s">
        <v>24</v>
      </c>
      <c r="H204" s="3"/>
      <c r="I204" s="188"/>
      <c r="J204" s="30" t="s">
        <v>4</v>
      </c>
      <c r="K204" s="58">
        <v>90</v>
      </c>
      <c r="L204" s="192"/>
      <c r="M204" s="193"/>
      <c r="N204" s="30" t="s">
        <v>6</v>
      </c>
      <c r="O204" s="33" t="s">
        <v>24</v>
      </c>
      <c r="P204" s="15"/>
      <c r="Q204" s="188"/>
      <c r="R204" s="30" t="s">
        <v>4</v>
      </c>
      <c r="S204" s="31" t="s">
        <v>174</v>
      </c>
      <c r="T204" s="130"/>
      <c r="U204" s="131"/>
      <c r="V204" s="32" t="s">
        <v>6</v>
      </c>
      <c r="W204" s="33" t="s">
        <v>41</v>
      </c>
    </row>
    <row r="205" spans="1:31" ht="15" customHeight="1" x14ac:dyDescent="0.25">
      <c r="A205" s="188"/>
      <c r="B205" s="30" t="s">
        <v>8</v>
      </c>
      <c r="C205" s="58">
        <v>47</v>
      </c>
      <c r="D205" s="194"/>
      <c r="E205" s="195"/>
      <c r="F205" s="30" t="s">
        <v>10</v>
      </c>
      <c r="G205" s="34" t="s">
        <v>15</v>
      </c>
      <c r="H205" s="3"/>
      <c r="I205" s="188"/>
      <c r="J205" s="30" t="s">
        <v>8</v>
      </c>
      <c r="K205" s="58">
        <v>47</v>
      </c>
      <c r="L205" s="194"/>
      <c r="M205" s="195"/>
      <c r="N205" s="30" t="s">
        <v>10</v>
      </c>
      <c r="O205" s="34" t="s">
        <v>15</v>
      </c>
      <c r="P205" s="15"/>
      <c r="Q205" s="188"/>
      <c r="R205" s="30" t="s">
        <v>8</v>
      </c>
      <c r="S205" s="31" t="s">
        <v>60</v>
      </c>
      <c r="T205" s="132"/>
      <c r="U205" s="133"/>
      <c r="V205" s="32" t="s">
        <v>10</v>
      </c>
      <c r="W205" s="34" t="s">
        <v>15</v>
      </c>
    </row>
    <row r="206" spans="1:31" ht="15" customHeight="1" x14ac:dyDescent="0.25">
      <c r="A206" s="188"/>
      <c r="B206" s="30" t="s">
        <v>12</v>
      </c>
      <c r="C206" s="58">
        <v>60</v>
      </c>
      <c r="D206" s="194"/>
      <c r="E206" s="195"/>
      <c r="F206" s="41" t="s">
        <v>14</v>
      </c>
      <c r="G206" s="36" t="s">
        <v>15</v>
      </c>
      <c r="H206" s="3"/>
      <c r="I206" s="188"/>
      <c r="J206" s="30" t="s">
        <v>12</v>
      </c>
      <c r="K206" s="58">
        <v>44</v>
      </c>
      <c r="L206" s="194"/>
      <c r="M206" s="195"/>
      <c r="N206" s="41" t="s">
        <v>14</v>
      </c>
      <c r="O206" s="36" t="s">
        <v>15</v>
      </c>
      <c r="P206" s="15"/>
      <c r="Q206" s="188"/>
      <c r="R206" s="30" t="s">
        <v>12</v>
      </c>
      <c r="S206" s="31" t="s">
        <v>169</v>
      </c>
      <c r="T206" s="132"/>
      <c r="U206" s="133"/>
      <c r="V206" s="35" t="s">
        <v>14</v>
      </c>
      <c r="W206" s="36" t="s">
        <v>15</v>
      </c>
    </row>
    <row r="207" spans="1:31" ht="15" customHeight="1" x14ac:dyDescent="0.25">
      <c r="A207" s="188"/>
      <c r="B207" s="30" t="s">
        <v>16</v>
      </c>
      <c r="C207" s="58">
        <v>47</v>
      </c>
      <c r="D207" s="194"/>
      <c r="E207" s="195"/>
      <c r="F207" s="35" t="s">
        <v>18</v>
      </c>
      <c r="G207" s="36" t="s">
        <v>72</v>
      </c>
      <c r="H207" s="3"/>
      <c r="I207" s="188"/>
      <c r="J207" s="30" t="s">
        <v>16</v>
      </c>
      <c r="K207" s="58">
        <v>40</v>
      </c>
      <c r="L207" s="194"/>
      <c r="M207" s="195"/>
      <c r="N207" s="2" t="s">
        <v>18</v>
      </c>
      <c r="O207" s="1" t="s">
        <v>72</v>
      </c>
      <c r="P207" s="15"/>
      <c r="Q207" s="188"/>
      <c r="R207" s="30" t="s">
        <v>16</v>
      </c>
      <c r="S207" s="31">
        <v>40</v>
      </c>
      <c r="T207" s="132"/>
      <c r="U207" s="133"/>
      <c r="V207" s="35" t="s">
        <v>18</v>
      </c>
      <c r="W207" s="36" t="s">
        <v>72</v>
      </c>
    </row>
    <row r="208" spans="1:31" ht="15" customHeight="1" x14ac:dyDescent="0.25">
      <c r="A208" s="188"/>
      <c r="B208" s="30" t="s">
        <v>19</v>
      </c>
      <c r="C208" s="58">
        <v>50</v>
      </c>
      <c r="D208" s="196"/>
      <c r="E208" s="197"/>
      <c r="F208" s="4" t="s">
        <v>164</v>
      </c>
      <c r="G208" s="19">
        <v>48</v>
      </c>
      <c r="H208" s="3"/>
      <c r="I208" s="188"/>
      <c r="J208" s="30" t="s">
        <v>19</v>
      </c>
      <c r="K208" s="58">
        <v>41</v>
      </c>
      <c r="L208" s="196"/>
      <c r="M208" s="197"/>
      <c r="N208" s="4" t="s">
        <v>73</v>
      </c>
      <c r="O208" s="19">
        <v>48</v>
      </c>
      <c r="P208" s="15"/>
      <c r="Q208" s="188"/>
      <c r="R208" s="30" t="s">
        <v>19</v>
      </c>
      <c r="S208" s="31" t="s">
        <v>170</v>
      </c>
      <c r="T208" s="134"/>
      <c r="U208" s="135"/>
      <c r="V208" s="5" t="s">
        <v>73</v>
      </c>
      <c r="W208" s="68" t="s">
        <v>45</v>
      </c>
    </row>
    <row r="209" spans="1:23" ht="15" customHeight="1" x14ac:dyDescent="0.25">
      <c r="A209" s="188"/>
      <c r="B209" s="210" t="s">
        <v>165</v>
      </c>
      <c r="C209" s="211"/>
      <c r="D209" s="211"/>
      <c r="E209" s="211"/>
      <c r="F209" s="211"/>
      <c r="G209" s="212"/>
      <c r="H209" s="3"/>
      <c r="I209" s="188"/>
      <c r="J209" s="210" t="s">
        <v>168</v>
      </c>
      <c r="K209" s="211"/>
      <c r="L209" s="211"/>
      <c r="M209" s="211"/>
      <c r="N209" s="211"/>
      <c r="O209" s="212"/>
      <c r="P209" s="15"/>
      <c r="Q209" s="188"/>
      <c r="R209" s="169" t="s">
        <v>171</v>
      </c>
      <c r="S209" s="170"/>
      <c r="T209" s="170"/>
      <c r="U209" s="170"/>
      <c r="V209" s="170"/>
      <c r="W209" s="171"/>
    </row>
    <row r="210" spans="1:23" ht="135.75" customHeight="1" thickBot="1" x14ac:dyDescent="0.3">
      <c r="A210" s="189"/>
      <c r="B210" s="172"/>
      <c r="C210" s="173"/>
      <c r="D210" s="173"/>
      <c r="E210" s="173"/>
      <c r="F210" s="173"/>
      <c r="G210" s="174"/>
      <c r="H210" s="3"/>
      <c r="I210" s="189"/>
      <c r="J210" s="172"/>
      <c r="K210" s="173"/>
      <c r="L210" s="173"/>
      <c r="M210" s="173"/>
      <c r="N210" s="173"/>
      <c r="O210" s="174"/>
      <c r="P210" s="15"/>
      <c r="Q210" s="189"/>
      <c r="R210" s="172"/>
      <c r="S210" s="173"/>
      <c r="T210" s="173"/>
      <c r="U210" s="173"/>
      <c r="V210" s="173"/>
      <c r="W210" s="174"/>
    </row>
  </sheetData>
  <mergeCells count="599">
    <mergeCell ref="R149:W150"/>
    <mergeCell ref="R139:S139"/>
    <mergeCell ref="T139:U139"/>
    <mergeCell ref="V139:W139"/>
    <mergeCell ref="R140:S140"/>
    <mergeCell ref="T140:U140"/>
    <mergeCell ref="V140:W140"/>
    <mergeCell ref="R141:W143"/>
    <mergeCell ref="T144:U148"/>
    <mergeCell ref="V148:W148"/>
    <mergeCell ref="B97:C97"/>
    <mergeCell ref="F97:G97"/>
    <mergeCell ref="B107:G110"/>
    <mergeCell ref="A97:A110"/>
    <mergeCell ref="Q112:Q122"/>
    <mergeCell ref="I139:I150"/>
    <mergeCell ref="J139:K139"/>
    <mergeCell ref="L139:M139"/>
    <mergeCell ref="N139:O139"/>
    <mergeCell ref="J140:K140"/>
    <mergeCell ref="L140:M140"/>
    <mergeCell ref="N140:O140"/>
    <mergeCell ref="J141:K141"/>
    <mergeCell ref="L141:M141"/>
    <mergeCell ref="N141:O141"/>
    <mergeCell ref="J142:O142"/>
    <mergeCell ref="J143:O143"/>
    <mergeCell ref="L144:M148"/>
    <mergeCell ref="J149:O150"/>
    <mergeCell ref="Q139:Q150"/>
    <mergeCell ref="T87:U91"/>
    <mergeCell ref="V85:W85"/>
    <mergeCell ref="R85:S85"/>
    <mergeCell ref="V83:W83"/>
    <mergeCell ref="R83:S83"/>
    <mergeCell ref="Q82:Q95"/>
    <mergeCell ref="R92:W95"/>
    <mergeCell ref="A198:W198"/>
    <mergeCell ref="A152:W152"/>
    <mergeCell ref="N91:O91"/>
    <mergeCell ref="J84:O86"/>
    <mergeCell ref="V84:W84"/>
    <mergeCell ref="T85:U85"/>
    <mergeCell ref="R82:S82"/>
    <mergeCell ref="T82:U82"/>
    <mergeCell ref="T83:U83"/>
    <mergeCell ref="V82:W82"/>
    <mergeCell ref="R84:S84"/>
    <mergeCell ref="T84:U84"/>
    <mergeCell ref="D73:E77"/>
    <mergeCell ref="L73:M77"/>
    <mergeCell ref="B78:G79"/>
    <mergeCell ref="J78:O79"/>
    <mergeCell ref="B71:G72"/>
    <mergeCell ref="J70:O72"/>
    <mergeCell ref="B70:C70"/>
    <mergeCell ref="D70:E70"/>
    <mergeCell ref="F70:G70"/>
    <mergeCell ref="J65:O66"/>
    <mergeCell ref="R58:W59"/>
    <mergeCell ref="T60:U64"/>
    <mergeCell ref="R65:W66"/>
    <mergeCell ref="A68:A79"/>
    <mergeCell ref="B68:C68"/>
    <mergeCell ref="D68:E68"/>
    <mergeCell ref="F68:G68"/>
    <mergeCell ref="I68:I79"/>
    <mergeCell ref="J68:K68"/>
    <mergeCell ref="L68:M68"/>
    <mergeCell ref="N68:O68"/>
    <mergeCell ref="P68:P79"/>
    <mergeCell ref="B69:C69"/>
    <mergeCell ref="D69:E69"/>
    <mergeCell ref="F69:G69"/>
    <mergeCell ref="J69:K69"/>
    <mergeCell ref="L69:M69"/>
    <mergeCell ref="N69:O69"/>
    <mergeCell ref="V57:W57"/>
    <mergeCell ref="I55:I66"/>
    <mergeCell ref="Q55:Q66"/>
    <mergeCell ref="R55:S55"/>
    <mergeCell ref="T55:U55"/>
    <mergeCell ref="V55:W55"/>
    <mergeCell ref="R56:S56"/>
    <mergeCell ref="T56:U56"/>
    <mergeCell ref="V56:W56"/>
    <mergeCell ref="R57:S57"/>
    <mergeCell ref="T57:U57"/>
    <mergeCell ref="A55:A66"/>
    <mergeCell ref="J55:K55"/>
    <mergeCell ref="L55:M55"/>
    <mergeCell ref="T47:U51"/>
    <mergeCell ref="V51:W51"/>
    <mergeCell ref="R52:W53"/>
    <mergeCell ref="B55:C55"/>
    <mergeCell ref="B65:G66"/>
    <mergeCell ref="B58:G59"/>
    <mergeCell ref="D56:E56"/>
    <mergeCell ref="F56:G56"/>
    <mergeCell ref="D55:E55"/>
    <mergeCell ref="B56:C56"/>
    <mergeCell ref="B57:C57"/>
    <mergeCell ref="D60:E64"/>
    <mergeCell ref="F55:G55"/>
    <mergeCell ref="D57:E57"/>
    <mergeCell ref="F57:G57"/>
    <mergeCell ref="N55:O55"/>
    <mergeCell ref="J56:K56"/>
    <mergeCell ref="L56:M56"/>
    <mergeCell ref="N56:O56"/>
    <mergeCell ref="J57:K57"/>
    <mergeCell ref="L57:M57"/>
    <mergeCell ref="N57:O57"/>
    <mergeCell ref="J58:O59"/>
    <mergeCell ref="L60:M64"/>
    <mergeCell ref="T42:U42"/>
    <mergeCell ref="V42:W42"/>
    <mergeCell ref="R43:S43"/>
    <mergeCell ref="T43:U43"/>
    <mergeCell ref="V43:W43"/>
    <mergeCell ref="R44:S44"/>
    <mergeCell ref="T44:U44"/>
    <mergeCell ref="V44:W44"/>
    <mergeCell ref="R45:W46"/>
    <mergeCell ref="A184:A196"/>
    <mergeCell ref="B157:C157"/>
    <mergeCell ref="D157:E157"/>
    <mergeCell ref="F157:G157"/>
    <mergeCell ref="F163:G163"/>
    <mergeCell ref="B154:C154"/>
    <mergeCell ref="D154:E154"/>
    <mergeCell ref="F154:G154"/>
    <mergeCell ref="A168:A181"/>
    <mergeCell ref="B168:C168"/>
    <mergeCell ref="D168:E168"/>
    <mergeCell ref="F168:G168"/>
    <mergeCell ref="B170:C170"/>
    <mergeCell ref="B156:C156"/>
    <mergeCell ref="D156:E156"/>
    <mergeCell ref="F156:G156"/>
    <mergeCell ref="B155:C155"/>
    <mergeCell ref="D155:E155"/>
    <mergeCell ref="F155:G155"/>
    <mergeCell ref="A153:A166"/>
    <mergeCell ref="B153:C153"/>
    <mergeCell ref="D153:E153"/>
    <mergeCell ref="F153:G153"/>
    <mergeCell ref="N184:O184"/>
    <mergeCell ref="B186:C186"/>
    <mergeCell ref="D186:E186"/>
    <mergeCell ref="F186:G186"/>
    <mergeCell ref="D189:E193"/>
    <mergeCell ref="L189:M193"/>
    <mergeCell ref="B194:G196"/>
    <mergeCell ref="J194:O196"/>
    <mergeCell ref="B187:G188"/>
    <mergeCell ref="J186:O188"/>
    <mergeCell ref="B185:C185"/>
    <mergeCell ref="D185:E185"/>
    <mergeCell ref="F185:G185"/>
    <mergeCell ref="J185:K185"/>
    <mergeCell ref="L185:M185"/>
    <mergeCell ref="N185:O185"/>
    <mergeCell ref="B184:C184"/>
    <mergeCell ref="D184:E184"/>
    <mergeCell ref="F184:G184"/>
    <mergeCell ref="I184:I196"/>
    <mergeCell ref="A1:W1"/>
    <mergeCell ref="A2:W2"/>
    <mergeCell ref="A125:W125"/>
    <mergeCell ref="A139:A150"/>
    <mergeCell ref="B126:C126"/>
    <mergeCell ref="T29:U29"/>
    <mergeCell ref="T30:U30"/>
    <mergeCell ref="V29:W29"/>
    <mergeCell ref="A42:A53"/>
    <mergeCell ref="B42:C42"/>
    <mergeCell ref="F135:G135"/>
    <mergeCell ref="N135:O135"/>
    <mergeCell ref="V135:W135"/>
    <mergeCell ref="A3:A14"/>
    <mergeCell ref="N3:O3"/>
    <mergeCell ref="I3:I14"/>
    <mergeCell ref="J3:K3"/>
    <mergeCell ref="D8:E12"/>
    <mergeCell ref="B13:G14"/>
    <mergeCell ref="J13:O14"/>
    <mergeCell ref="L16:M16"/>
    <mergeCell ref="D16:E16"/>
    <mergeCell ref="B16:C16"/>
    <mergeCell ref="A126:A137"/>
    <mergeCell ref="A29:A40"/>
    <mergeCell ref="D30:E30"/>
    <mergeCell ref="D29:E29"/>
    <mergeCell ref="D34:E38"/>
    <mergeCell ref="B29:C29"/>
    <mergeCell ref="B30:C30"/>
    <mergeCell ref="F30:G30"/>
    <mergeCell ref="F29:G29"/>
    <mergeCell ref="A112:A123"/>
    <mergeCell ref="F112:G112"/>
    <mergeCell ref="B98:C98"/>
    <mergeCell ref="F98:G98"/>
    <mergeCell ref="Q29:Q40"/>
    <mergeCell ref="V38:W38"/>
    <mergeCell ref="B83:C83"/>
    <mergeCell ref="F83:G83"/>
    <mergeCell ref="D82:E82"/>
    <mergeCell ref="D83:E83"/>
    <mergeCell ref="B82:C82"/>
    <mergeCell ref="F82:G82"/>
    <mergeCell ref="R30:S30"/>
    <mergeCell ref="B4:C4"/>
    <mergeCell ref="F4:G4"/>
    <mergeCell ref="J4:K4"/>
    <mergeCell ref="N4:O4"/>
    <mergeCell ref="F42:G42"/>
    <mergeCell ref="F16:G16"/>
    <mergeCell ref="I16:I27"/>
    <mergeCell ref="J16:K16"/>
    <mergeCell ref="N16:O16"/>
    <mergeCell ref="B17:C17"/>
    <mergeCell ref="F17:G17"/>
    <mergeCell ref="L18:M18"/>
    <mergeCell ref="D6:E6"/>
    <mergeCell ref="F6:G6"/>
    <mergeCell ref="B7:C7"/>
    <mergeCell ref="D7:E7"/>
    <mergeCell ref="F7:G7"/>
    <mergeCell ref="F12:G12"/>
    <mergeCell ref="J6:K6"/>
    <mergeCell ref="L6:M6"/>
    <mergeCell ref="J7:K7"/>
    <mergeCell ref="L7:M7"/>
    <mergeCell ref="J18:K18"/>
    <mergeCell ref="B26:G27"/>
    <mergeCell ref="R4:S4"/>
    <mergeCell ref="V4:W4"/>
    <mergeCell ref="V3:W3"/>
    <mergeCell ref="B5:C5"/>
    <mergeCell ref="F5:G5"/>
    <mergeCell ref="J5:K5"/>
    <mergeCell ref="N5:O5"/>
    <mergeCell ref="D3:E3"/>
    <mergeCell ref="D4:E4"/>
    <mergeCell ref="D5:E5"/>
    <mergeCell ref="L3:M3"/>
    <mergeCell ref="L4:M4"/>
    <mergeCell ref="L5:M5"/>
    <mergeCell ref="B3:C3"/>
    <mergeCell ref="F3:G3"/>
    <mergeCell ref="T3:U3"/>
    <mergeCell ref="T4:U4"/>
    <mergeCell ref="R5:S5"/>
    <mergeCell ref="T5:U5"/>
    <mergeCell ref="V5:W5"/>
    <mergeCell ref="Q3:Q14"/>
    <mergeCell ref="R3:S3"/>
    <mergeCell ref="L8:M12"/>
    <mergeCell ref="N6:O6"/>
    <mergeCell ref="R13:W14"/>
    <mergeCell ref="V17:W17"/>
    <mergeCell ref="V18:W18"/>
    <mergeCell ref="N29:O29"/>
    <mergeCell ref="N30:O30"/>
    <mergeCell ref="R98:S98"/>
    <mergeCell ref="Q16:Q27"/>
    <mergeCell ref="R16:S16"/>
    <mergeCell ref="V16:W16"/>
    <mergeCell ref="R19:W20"/>
    <mergeCell ref="V25:W25"/>
    <mergeCell ref="T18:U18"/>
    <mergeCell ref="R97:S97"/>
    <mergeCell ref="Q97:Q110"/>
    <mergeCell ref="R109:W110"/>
    <mergeCell ref="J92:O95"/>
    <mergeCell ref="N108:O108"/>
    <mergeCell ref="L82:M82"/>
    <mergeCell ref="J83:K83"/>
    <mergeCell ref="N17:O17"/>
    <mergeCell ref="N42:O42"/>
    <mergeCell ref="D47:E51"/>
    <mergeCell ref="A81:W81"/>
    <mergeCell ref="D44:E44"/>
    <mergeCell ref="B44:C44"/>
    <mergeCell ref="A82:A95"/>
    <mergeCell ref="I82:I95"/>
    <mergeCell ref="T97:U97"/>
    <mergeCell ref="L83:M83"/>
    <mergeCell ref="R17:S17"/>
    <mergeCell ref="I42:I53"/>
    <mergeCell ref="J42:K42"/>
    <mergeCell ref="L42:M42"/>
    <mergeCell ref="J43:K43"/>
    <mergeCell ref="L43:M43"/>
    <mergeCell ref="N43:O43"/>
    <mergeCell ref="J44:K44"/>
    <mergeCell ref="L44:M44"/>
    <mergeCell ref="N44:O44"/>
    <mergeCell ref="J45:O46"/>
    <mergeCell ref="L47:M51"/>
    <mergeCell ref="N51:O51"/>
    <mergeCell ref="J52:O53"/>
    <mergeCell ref="Q42:Q53"/>
    <mergeCell ref="R42:S42"/>
    <mergeCell ref="I112:I123"/>
    <mergeCell ref="B112:C112"/>
    <mergeCell ref="B113:C113"/>
    <mergeCell ref="J112:K112"/>
    <mergeCell ref="R86:W86"/>
    <mergeCell ref="L87:M91"/>
    <mergeCell ref="T112:U112"/>
    <mergeCell ref="T113:U113"/>
    <mergeCell ref="R122:W123"/>
    <mergeCell ref="R113:S113"/>
    <mergeCell ref="R112:S112"/>
    <mergeCell ref="J115:O116"/>
    <mergeCell ref="J109:O110"/>
    <mergeCell ref="I97:I110"/>
    <mergeCell ref="F91:G91"/>
    <mergeCell ref="B92:G95"/>
    <mergeCell ref="D98:E98"/>
    <mergeCell ref="J82:K82"/>
    <mergeCell ref="D131:E135"/>
    <mergeCell ref="N113:O113"/>
    <mergeCell ref="F113:G113"/>
    <mergeCell ref="B122:G123"/>
    <mergeCell ref="J113:K113"/>
    <mergeCell ref="D113:E113"/>
    <mergeCell ref="L113:M113"/>
    <mergeCell ref="D112:E112"/>
    <mergeCell ref="B114:G116"/>
    <mergeCell ref="D117:E121"/>
    <mergeCell ref="L117:M121"/>
    <mergeCell ref="L112:M112"/>
    <mergeCell ref="N112:O112"/>
    <mergeCell ref="B128:C128"/>
    <mergeCell ref="D128:E128"/>
    <mergeCell ref="F128:G128"/>
    <mergeCell ref="B129:G130"/>
    <mergeCell ref="B149:G150"/>
    <mergeCell ref="B142:C142"/>
    <mergeCell ref="D142:E142"/>
    <mergeCell ref="F142:G142"/>
    <mergeCell ref="B143:G143"/>
    <mergeCell ref="F148:G148"/>
    <mergeCell ref="D159:E163"/>
    <mergeCell ref="L159:M163"/>
    <mergeCell ref="L154:M154"/>
    <mergeCell ref="J155:K155"/>
    <mergeCell ref="I153:I165"/>
    <mergeCell ref="J153:K153"/>
    <mergeCell ref="L155:M155"/>
    <mergeCell ref="N155:O155"/>
    <mergeCell ref="N153:O153"/>
    <mergeCell ref="D144:E148"/>
    <mergeCell ref="N163:O163"/>
    <mergeCell ref="N154:O154"/>
    <mergeCell ref="J154:K154"/>
    <mergeCell ref="V112:W112"/>
    <mergeCell ref="V113:W113"/>
    <mergeCell ref="R114:W116"/>
    <mergeCell ref="R156:S156"/>
    <mergeCell ref="V126:W126"/>
    <mergeCell ref="R127:S127"/>
    <mergeCell ref="F127:G127"/>
    <mergeCell ref="D126:E126"/>
    <mergeCell ref="F126:G126"/>
    <mergeCell ref="J128:O130"/>
    <mergeCell ref="T117:U121"/>
    <mergeCell ref="J122:O123"/>
    <mergeCell ref="Q126:Q137"/>
    <mergeCell ref="R126:S126"/>
    <mergeCell ref="R128:S128"/>
    <mergeCell ref="L153:M153"/>
    <mergeCell ref="I126:I137"/>
    <mergeCell ref="J126:K126"/>
    <mergeCell ref="N127:O127"/>
    <mergeCell ref="L127:M127"/>
    <mergeCell ref="R136:W137"/>
    <mergeCell ref="T126:U126"/>
    <mergeCell ref="L126:M126"/>
    <mergeCell ref="T127:U127"/>
    <mergeCell ref="V127:W127"/>
    <mergeCell ref="N126:O126"/>
    <mergeCell ref="D170:E170"/>
    <mergeCell ref="F170:G170"/>
    <mergeCell ref="L175:M179"/>
    <mergeCell ref="J168:K168"/>
    <mergeCell ref="L168:M168"/>
    <mergeCell ref="N168:O168"/>
    <mergeCell ref="B164:G166"/>
    <mergeCell ref="B171:C171"/>
    <mergeCell ref="D171:E171"/>
    <mergeCell ref="F171:G171"/>
    <mergeCell ref="D175:E179"/>
    <mergeCell ref="F179:G179"/>
    <mergeCell ref="D169:E169"/>
    <mergeCell ref="F169:G169"/>
    <mergeCell ref="J164:O166"/>
    <mergeCell ref="B169:C169"/>
    <mergeCell ref="J169:K169"/>
    <mergeCell ref="L169:M169"/>
    <mergeCell ref="N169:O169"/>
    <mergeCell ref="R155:S155"/>
    <mergeCell ref="T155:U155"/>
    <mergeCell ref="V155:W155"/>
    <mergeCell ref="T156:U156"/>
    <mergeCell ref="V156:W156"/>
    <mergeCell ref="R157:S157"/>
    <mergeCell ref="T157:U157"/>
    <mergeCell ref="B127:C127"/>
    <mergeCell ref="D127:E127"/>
    <mergeCell ref="V157:W157"/>
    <mergeCell ref="B140:C140"/>
    <mergeCell ref="D139:E139"/>
    <mergeCell ref="F139:G139"/>
    <mergeCell ref="B136:G137"/>
    <mergeCell ref="D141:E141"/>
    <mergeCell ref="F141:G141"/>
    <mergeCell ref="D140:E140"/>
    <mergeCell ref="F140:G140"/>
    <mergeCell ref="T131:U135"/>
    <mergeCell ref="J136:O137"/>
    <mergeCell ref="B139:C139"/>
    <mergeCell ref="B141:C141"/>
    <mergeCell ref="L131:M135"/>
    <mergeCell ref="N134:O134"/>
    <mergeCell ref="A16:A27"/>
    <mergeCell ref="D21:E25"/>
    <mergeCell ref="J19:O20"/>
    <mergeCell ref="N25:O25"/>
    <mergeCell ref="D43:E43"/>
    <mergeCell ref="L21:M25"/>
    <mergeCell ref="L29:M29"/>
    <mergeCell ref="L30:M30"/>
    <mergeCell ref="V30:W30"/>
    <mergeCell ref="B43:C43"/>
    <mergeCell ref="F43:G43"/>
    <mergeCell ref="B18:C18"/>
    <mergeCell ref="D18:E18"/>
    <mergeCell ref="F18:G18"/>
    <mergeCell ref="B19:G20"/>
    <mergeCell ref="L17:M17"/>
    <mergeCell ref="J17:K17"/>
    <mergeCell ref="D17:E17"/>
    <mergeCell ref="J26:O27"/>
    <mergeCell ref="I29:I40"/>
    <mergeCell ref="B39:G40"/>
    <mergeCell ref="F25:G25"/>
    <mergeCell ref="B31:G33"/>
    <mergeCell ref="D42:E42"/>
    <mergeCell ref="B6:C6"/>
    <mergeCell ref="V108:W108"/>
    <mergeCell ref="V98:W98"/>
    <mergeCell ref="T98:U98"/>
    <mergeCell ref="N83:O83"/>
    <mergeCell ref="N82:O82"/>
    <mergeCell ref="B45:G46"/>
    <mergeCell ref="R39:W40"/>
    <mergeCell ref="B52:G53"/>
    <mergeCell ref="J98:K98"/>
    <mergeCell ref="L98:M98"/>
    <mergeCell ref="N98:O98"/>
    <mergeCell ref="B99:G100"/>
    <mergeCell ref="B101:G101"/>
    <mergeCell ref="D102:E106"/>
    <mergeCell ref="J99:O101"/>
    <mergeCell ref="L102:M108"/>
    <mergeCell ref="R99:S99"/>
    <mergeCell ref="T99:U99"/>
    <mergeCell ref="V99:W99"/>
    <mergeCell ref="R100:W101"/>
    <mergeCell ref="T102:U108"/>
    <mergeCell ref="V97:W97"/>
    <mergeCell ref="R6:W7"/>
    <mergeCell ref="T8:U12"/>
    <mergeCell ref="J39:O40"/>
    <mergeCell ref="L34:M38"/>
    <mergeCell ref="J29:K29"/>
    <mergeCell ref="J30:K30"/>
    <mergeCell ref="V12:W12"/>
    <mergeCell ref="N18:O18"/>
    <mergeCell ref="R18:S18"/>
    <mergeCell ref="T16:U16"/>
    <mergeCell ref="R26:W27"/>
    <mergeCell ref="T17:U17"/>
    <mergeCell ref="N7:O7"/>
    <mergeCell ref="T21:U25"/>
    <mergeCell ref="T128:U128"/>
    <mergeCell ref="V128:W128"/>
    <mergeCell ref="R129:W130"/>
    <mergeCell ref="J127:K127"/>
    <mergeCell ref="Q168:Q182"/>
    <mergeCell ref="R170:S170"/>
    <mergeCell ref="T170:U170"/>
    <mergeCell ref="V170:W170"/>
    <mergeCell ref="R171:S171"/>
    <mergeCell ref="T171:U171"/>
    <mergeCell ref="V171:W171"/>
    <mergeCell ref="B180:G182"/>
    <mergeCell ref="I168:I182"/>
    <mergeCell ref="J170:K170"/>
    <mergeCell ref="L170:M170"/>
    <mergeCell ref="N170:O170"/>
    <mergeCell ref="J171:K171"/>
    <mergeCell ref="L171:M171"/>
    <mergeCell ref="N171:O171"/>
    <mergeCell ref="V168:W168"/>
    <mergeCell ref="R169:S169"/>
    <mergeCell ref="T169:U169"/>
    <mergeCell ref="V169:W169"/>
    <mergeCell ref="J184:K184"/>
    <mergeCell ref="L184:M184"/>
    <mergeCell ref="A199:A210"/>
    <mergeCell ref="B199:C199"/>
    <mergeCell ref="D199:E199"/>
    <mergeCell ref="T199:U199"/>
    <mergeCell ref="V199:W199"/>
    <mergeCell ref="R200:S200"/>
    <mergeCell ref="T200:U200"/>
    <mergeCell ref="F199:G199"/>
    <mergeCell ref="B200:C200"/>
    <mergeCell ref="F200:G200"/>
    <mergeCell ref="B201:G203"/>
    <mergeCell ref="B209:G210"/>
    <mergeCell ref="D204:E208"/>
    <mergeCell ref="V200:W200"/>
    <mergeCell ref="I199:I210"/>
    <mergeCell ref="J199:K199"/>
    <mergeCell ref="L199:M199"/>
    <mergeCell ref="N199:O199"/>
    <mergeCell ref="J200:K200"/>
    <mergeCell ref="L200:M200"/>
    <mergeCell ref="N200:O200"/>
    <mergeCell ref="J201:O203"/>
    <mergeCell ref="J209:O210"/>
    <mergeCell ref="L204:M208"/>
    <mergeCell ref="R201:W203"/>
    <mergeCell ref="T204:U208"/>
    <mergeCell ref="R209:W210"/>
    <mergeCell ref="Q199:Q210"/>
    <mergeCell ref="R199:S199"/>
    <mergeCell ref="N12:O12"/>
    <mergeCell ref="J31:O33"/>
    <mergeCell ref="B84:C84"/>
    <mergeCell ref="D84:E84"/>
    <mergeCell ref="B85:C85"/>
    <mergeCell ref="D85:E85"/>
    <mergeCell ref="F84:G84"/>
    <mergeCell ref="F85:G85"/>
    <mergeCell ref="J114:K114"/>
    <mergeCell ref="L114:M114"/>
    <mergeCell ref="N114:O114"/>
    <mergeCell ref="F44:G44"/>
    <mergeCell ref="D87:E91"/>
    <mergeCell ref="J97:K97"/>
    <mergeCell ref="L97:M97"/>
    <mergeCell ref="N97:O97"/>
    <mergeCell ref="D97:E97"/>
    <mergeCell ref="R29:S29"/>
    <mergeCell ref="R31:W33"/>
    <mergeCell ref="T34:U38"/>
    <mergeCell ref="R158:S158"/>
    <mergeCell ref="T158:U158"/>
    <mergeCell ref="V158:W158"/>
    <mergeCell ref="J156:O158"/>
    <mergeCell ref="B158:G158"/>
    <mergeCell ref="D172:E172"/>
    <mergeCell ref="B172:C172"/>
    <mergeCell ref="F172:G172"/>
    <mergeCell ref="B174:G174"/>
    <mergeCell ref="B173:C173"/>
    <mergeCell ref="F173:G173"/>
    <mergeCell ref="D173:E173"/>
    <mergeCell ref="N172:O172"/>
    <mergeCell ref="R168:S168"/>
    <mergeCell ref="T168:U168"/>
    <mergeCell ref="Q153:Q166"/>
    <mergeCell ref="R153:S153"/>
    <mergeCell ref="T153:U153"/>
    <mergeCell ref="V153:W153"/>
    <mergeCell ref="R154:S154"/>
    <mergeCell ref="T154:U154"/>
    <mergeCell ref="V154:W154"/>
    <mergeCell ref="T159:U163"/>
    <mergeCell ref="R164:W166"/>
    <mergeCell ref="V177:W177"/>
    <mergeCell ref="R172:W172"/>
    <mergeCell ref="R178:W182"/>
    <mergeCell ref="N179:O179"/>
    <mergeCell ref="N173:O173"/>
    <mergeCell ref="J173:K173"/>
    <mergeCell ref="J172:K172"/>
    <mergeCell ref="L172:M172"/>
    <mergeCell ref="L173:M173"/>
    <mergeCell ref="J174:O174"/>
    <mergeCell ref="T173:U177"/>
    <mergeCell ref="J180:O18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Szorzó</vt:lpstr>
      <vt:lpstr>XXL termékek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2024-10-09T08:48:54Z</dcterms:modified>
</cp:coreProperties>
</file>