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Marketing\WEB\Webgalamb\Webgalamb levéltémák\2021\2021.06.01 - Valódi bőr kollekció TERVEZET\"/>
    </mc:Choice>
  </mc:AlternateContent>
  <xr:revisionPtr revIDLastSave="0" documentId="13_ncr:1_{111BA656-6D62-4F4F-93AE-9A47B80B25C3}" xr6:coauthVersionLast="47" xr6:coauthVersionMax="47" xr10:uidLastSave="{00000000-0000-0000-0000-000000000000}"/>
  <bookViews>
    <workbookView xWindow="-120" yWindow="-120" windowWidth="29040" windowHeight="15840" tabRatio="894" activeTab="1" xr2:uid="{00000000-000D-0000-FFFF-FFFF00000000}"/>
  </bookViews>
  <sheets>
    <sheet name="Szorzó" sheetId="65" r:id="rId1"/>
    <sheet name="2021" sheetId="64" r:id="rId2"/>
  </sheets>
  <calcPr calcId="181029"/>
</workbook>
</file>

<file path=xl/calcChain.xml><?xml version="1.0" encoding="utf-8"?>
<calcChain xmlns="http://schemas.openxmlformats.org/spreadsheetml/2006/main">
  <c r="V5" i="64" l="1"/>
  <c r="AD96" i="64"/>
  <c r="AD97" i="64"/>
  <c r="AD98" i="64"/>
  <c r="N109" i="64"/>
  <c r="N108" i="64"/>
  <c r="F109" i="64"/>
  <c r="F108" i="64"/>
  <c r="F95" i="64"/>
  <c r="AD95" i="64"/>
  <c r="V96" i="64"/>
  <c r="V97" i="64"/>
  <c r="V98" i="64"/>
  <c r="V95" i="64"/>
  <c r="N96" i="64"/>
  <c r="N97" i="64"/>
  <c r="N98" i="64"/>
  <c r="N95" i="64"/>
  <c r="F96" i="64"/>
  <c r="F97" i="64"/>
  <c r="F98" i="64"/>
  <c r="AD83" i="64"/>
  <c r="AD84" i="64"/>
  <c r="AD85" i="64"/>
  <c r="AD82" i="64"/>
  <c r="V85" i="64"/>
  <c r="V84" i="64"/>
  <c r="V83" i="64"/>
  <c r="V82" i="64"/>
  <c r="N83" i="64"/>
  <c r="N84" i="64"/>
  <c r="N85" i="64"/>
  <c r="N82" i="64"/>
  <c r="F83" i="64"/>
  <c r="F84" i="64"/>
  <c r="F85" i="64"/>
  <c r="F82" i="64"/>
  <c r="AD70" i="64"/>
  <c r="AD71" i="64"/>
  <c r="AD72" i="64"/>
  <c r="AD69" i="64"/>
  <c r="V70" i="64"/>
  <c r="V71" i="64"/>
  <c r="V72" i="64"/>
  <c r="V69" i="64"/>
  <c r="N70" i="64"/>
  <c r="N69" i="64"/>
  <c r="F70" i="64"/>
  <c r="F69" i="64"/>
  <c r="AD57" i="64"/>
  <c r="AD58" i="64"/>
  <c r="AD56" i="64"/>
  <c r="V57" i="64"/>
  <c r="V56" i="64"/>
  <c r="N57" i="64"/>
  <c r="N56" i="64"/>
  <c r="F57" i="64"/>
  <c r="F56" i="64"/>
  <c r="AD44" i="64"/>
  <c r="AD43" i="64"/>
  <c r="V44" i="64"/>
  <c r="V43" i="64"/>
  <c r="N44" i="64"/>
  <c r="N45" i="64"/>
  <c r="N43" i="64"/>
  <c r="F44" i="64"/>
  <c r="F45" i="64"/>
  <c r="F43" i="64"/>
  <c r="AD31" i="64"/>
  <c r="AD32" i="64"/>
  <c r="AD30" i="64"/>
  <c r="V31" i="64"/>
  <c r="V30" i="64"/>
  <c r="N31" i="64"/>
  <c r="N30" i="64"/>
  <c r="F31" i="64"/>
  <c r="F30" i="64"/>
  <c r="AD18" i="64"/>
  <c r="AD17" i="64"/>
  <c r="V18" i="64"/>
  <c r="V19" i="64"/>
  <c r="V20" i="64"/>
  <c r="V17" i="64"/>
  <c r="N18" i="64"/>
  <c r="N19" i="64"/>
  <c r="N20" i="64"/>
  <c r="N17" i="64"/>
  <c r="F18" i="64"/>
  <c r="F19" i="64"/>
  <c r="F20" i="64"/>
  <c r="F17" i="64"/>
  <c r="AD5" i="64"/>
  <c r="AD6" i="64"/>
  <c r="AD4" i="64"/>
  <c r="V4" i="64"/>
  <c r="N4" i="64"/>
  <c r="F4" i="64"/>
  <c r="AB97" i="64" l="1"/>
  <c r="AB95" i="64"/>
  <c r="AB98" i="64" s="1"/>
  <c r="AB85" i="64"/>
  <c r="T98" i="64"/>
  <c r="D98" i="64"/>
  <c r="AB84" i="64"/>
  <c r="T97" i="64"/>
  <c r="L97" i="64"/>
  <c r="D97" i="64"/>
  <c r="AB83" i="64"/>
  <c r="T96" i="64"/>
  <c r="D96" i="64"/>
  <c r="L95" i="64"/>
  <c r="L98" i="64" s="1"/>
  <c r="T85" i="64"/>
  <c r="L85" i="64"/>
  <c r="D85" i="64"/>
  <c r="T84" i="64"/>
  <c r="L84" i="64"/>
  <c r="D84" i="64"/>
  <c r="T83" i="64"/>
  <c r="L83" i="64"/>
  <c r="D83" i="64"/>
  <c r="AB71" i="64"/>
  <c r="AB70" i="64"/>
</calcChain>
</file>

<file path=xl/sharedStrings.xml><?xml version="1.0" encoding="utf-8"?>
<sst xmlns="http://schemas.openxmlformats.org/spreadsheetml/2006/main" count="904" uniqueCount="210">
  <si>
    <t>9040 SOPHIA</t>
  </si>
  <si>
    <t>kárpit</t>
  </si>
  <si>
    <r>
      <t xml:space="preserve">nettó ár
</t>
    </r>
    <r>
      <rPr>
        <sz val="10"/>
        <rFont val="Tw Cen MT"/>
        <family val="2"/>
        <charset val="238"/>
      </rPr>
      <t>karfával</t>
    </r>
  </si>
  <si>
    <t>9045 SOPHIA</t>
  </si>
  <si>
    <t>valódi bőr</t>
  </si>
  <si>
    <t>választható színek:
fehér, fekete</t>
  </si>
  <si>
    <t>teljes magasság</t>
  </si>
  <si>
    <t>103-111</t>
  </si>
  <si>
    <t>garancia</t>
  </si>
  <si>
    <t>3 év</t>
  </si>
  <si>
    <t>86-94</t>
  </si>
  <si>
    <t>ülésmagasság</t>
  </si>
  <si>
    <t>47-55</t>
  </si>
  <si>
    <t>térfogat</t>
  </si>
  <si>
    <r>
      <t>0,46 m</t>
    </r>
    <r>
      <rPr>
        <vertAlign val="superscript"/>
        <sz val="9"/>
        <rFont val="Tw Cen MT"/>
        <family val="2"/>
        <charset val="238"/>
      </rPr>
      <t>3</t>
    </r>
  </si>
  <si>
    <t>46-54</t>
  </si>
  <si>
    <r>
      <t>0,30 m</t>
    </r>
    <r>
      <rPr>
        <vertAlign val="superscript"/>
        <sz val="9"/>
        <rFont val="Tw Cen MT"/>
        <family val="2"/>
        <charset val="238"/>
      </rPr>
      <t>3</t>
    </r>
  </si>
  <si>
    <t>teljes szélesség</t>
  </si>
  <si>
    <t>63</t>
  </si>
  <si>
    <t>kárpitigény</t>
  </si>
  <si>
    <t>-</t>
  </si>
  <si>
    <t>72</t>
  </si>
  <si>
    <t>ülésszélesség</t>
  </si>
  <si>
    <t>50</t>
  </si>
  <si>
    <t>szállítható</t>
  </si>
  <si>
    <t>projekt</t>
  </si>
  <si>
    <t>ülésmélység</t>
  </si>
  <si>
    <t>44</t>
  </si>
  <si>
    <r>
      <t xml:space="preserve">▪ exkluzív, minimál formatervezés
▪ kiváló minőségű valódi bőr kárpitozás
▪ alumínium és acél váz
▪ magas háttámla
▪ polírozott alumínium karfa
▪ gázliftes magasságállítás
▪ alu lábkereszt d.620
▪ d.50 krómozott 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▪ mechanika, karfák és támla felszerelve</t>
    </r>
  </si>
  <si>
    <r>
      <t xml:space="preserve">▪ exkluzív, minimál formatervezés
▪ kiváló minőségű valódi bőr kárpitozás
▪ alumínium és acél váz
▪ középmagas háttámla
▪ polírozott alumínium karfa
▪ gázliftes magasságállítás
▪ alu lábkereszt d.730,
   műanyag csúszótalpakkal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▪ mechanika, karfák és támla felszerelve</t>
    </r>
  </si>
  <si>
    <t>1800 LEI</t>
  </si>
  <si>
    <t>1820 LEI</t>
  </si>
  <si>
    <t>1810/S LEI</t>
  </si>
  <si>
    <t>7600 SHINY basic</t>
  </si>
  <si>
    <t>BA, BN</t>
  </si>
  <si>
    <t>textilbőr *</t>
  </si>
  <si>
    <t>YS *</t>
  </si>
  <si>
    <t>fekete valódi bőr</t>
  </si>
  <si>
    <t>* színek egyeztetés szerint</t>
  </si>
  <si>
    <t>teljes valódi bőr *</t>
  </si>
  <si>
    <t>124-134</t>
  </si>
  <si>
    <t>5 év</t>
  </si>
  <si>
    <t>110-120</t>
  </si>
  <si>
    <t>108</t>
  </si>
  <si>
    <t>132</t>
  </si>
  <si>
    <t>46-56</t>
  </si>
  <si>
    <t>47</t>
  </si>
  <si>
    <t>68</t>
  </si>
  <si>
    <t>64</t>
  </si>
  <si>
    <t>49</t>
  </si>
  <si>
    <t>55</t>
  </si>
  <si>
    <t>megr.egys.</t>
  </si>
  <si>
    <t>48</t>
  </si>
  <si>
    <t>46</t>
  </si>
  <si>
    <r>
      <t xml:space="preserve">▪ extra magas háttámla fejtámasszal
▪ modern, ergonomikus formaterv
▪ formaöntött szivacspárnázat
▪ 3D karfa puha támfelülettel
▪ szinkronmechanika (antishock)
▪ alu lábkereszt d.680, d.50 parkettagörgők
▪ </t>
    </r>
    <r>
      <rPr>
        <b/>
        <sz val="10"/>
        <rFont val="Tw Cen MT"/>
        <family val="2"/>
        <charset val="238"/>
      </rPr>
      <t>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&gt;10 óra</t>
    </r>
    <r>
      <rPr>
        <sz val="10"/>
        <rFont val="Tw Cen MT"/>
        <family val="2"/>
        <charset val="238"/>
      </rPr>
      <t xml:space="preserve">
▪ a terméket készre szerelve szállítjuk</t>
    </r>
  </si>
  <si>
    <r>
      <t xml:space="preserve">▪ magas háttámla
▪ modern, ergonomikus formaterv
▪ formaöntött szivacspárnázat
▪ 3D karfa, puha támfelület
▪ szinkronmechanika (antishock)
▪ alu lábkereszt d.640, d.50 parkettagörgők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▪ </t>
    </r>
    <r>
      <rPr>
        <b/>
        <sz val="10"/>
        <rFont val="Tw Cen MT"/>
        <family val="2"/>
        <charset val="238"/>
      </rPr>
      <t>napi használati idő: 7-10 óra</t>
    </r>
    <r>
      <rPr>
        <sz val="10"/>
        <rFont val="Tw Cen MT"/>
        <family val="2"/>
        <charset val="238"/>
      </rPr>
      <t xml:space="preserve">
▪ a terméket készre szerelve szállítjuk</t>
    </r>
  </si>
  <si>
    <t>▪ modern, ergonomikus formaterv
▪ középmagas háttámla
▪ formaöntött szivacspárnázat
▪ szögletes profilú, krómozott acélváz
▪ karfa puha támfelülettel
▪ teherbírás: 110 kg
▪ a terméket készre szerelve szállítjuk</t>
  </si>
  <si>
    <r>
      <t xml:space="preserve">▪ modern, exkluzív, magastámlás
  vezetői forgószék díszvarrással
▪ hideg poliuretán párnázat
▪ polírozott alumínium karfa
▪ krómozott, fix magasságú forgótengely
▪ 4 ágú alu lábkereszt d.720
▪ műanyag csúszótalpak
▪ teherbírás: 130 kg
</t>
    </r>
    <r>
      <rPr>
        <b/>
        <sz val="10"/>
        <rFont val="Tw Cen MT"/>
        <family val="2"/>
        <charset val="238"/>
      </rPr>
      <t>▪ napi használati idő: 3-5 óra</t>
    </r>
  </si>
  <si>
    <t>7600 SHINY multi</t>
  </si>
  <si>
    <t>7650 SHINY basic</t>
  </si>
  <si>
    <t>7650 SHINY multi</t>
  </si>
  <si>
    <t>7900 EWE</t>
  </si>
  <si>
    <t>129-136</t>
  </si>
  <si>
    <t>99</t>
  </si>
  <si>
    <t>96-103</t>
  </si>
  <si>
    <t>121-129</t>
  </si>
  <si>
    <t>44-51</t>
  </si>
  <si>
    <t>66</t>
  </si>
  <si>
    <t>56</t>
  </si>
  <si>
    <t>45</t>
  </si>
  <si>
    <r>
      <t xml:space="preserve">▪ modern, exkluzív, magastámlás
   vezetői forgószék díszvarrással
▪ hideg poliuretán párnázat
▪ polírozott alumínium karfa
▪ multiblock hintamechanika (antishock)
▪ krómozott gázlift
▪ alu lábkereszt d.720, d.65 görgők
▪ teherbírás: 130 kg
</t>
    </r>
    <r>
      <rPr>
        <b/>
        <sz val="10"/>
        <rFont val="Tw Cen MT"/>
        <family val="2"/>
        <charset val="238"/>
      </rPr>
      <t>▪ napi használati idő: 5-7 óra</t>
    </r>
  </si>
  <si>
    <r>
      <t xml:space="preserve">▪ modern, exkluzív, középtámlás
   vezetői forgószék díszvarrással
▪ hideg poliuretán párnázat
▪ polírozott alumínium karfa
▪ krómozott, fix magasságú forgótengely
▪ 4 ágú alu lábkereszt d.720
▪ műanyag csúszótalpak
▪ teherbírás: 130 kg
</t>
    </r>
    <r>
      <rPr>
        <b/>
        <sz val="10"/>
        <rFont val="Tw Cen MT"/>
        <family val="2"/>
        <charset val="238"/>
      </rPr>
      <t>▪ napi használati idő: 3-5 óra</t>
    </r>
  </si>
  <si>
    <r>
      <t xml:space="preserve">▪ modern, exkluzív, középtámlás
   vezetői forgószék díszvarrással
▪ hideg poliuretán párnázat
▪ polírozott alumínium karfa
▪ multiblock hintamechanika (antishock)
▪ krómozott gázlift
▪ alu lábkereszt d.720, d.65 görgők
▪ teherbírás: 130 kg
</t>
    </r>
    <r>
      <rPr>
        <b/>
        <sz val="10"/>
        <rFont val="Tw Cen MT"/>
        <family val="2"/>
        <charset val="238"/>
      </rPr>
      <t>▪ napi használati idő: 5-7 óra</t>
    </r>
  </si>
  <si>
    <r>
      <t xml:space="preserve">▪ formaöntött, hideg poliuretán párnázat
▪ két színnel kombinált kárpitozás
▪ szögletes, polírozott alumínium karfa
▪ multiblock hintamechanika (antishock)
▪ alu lábkereszt d.680
▪ d.60 parkettagörgők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</si>
  <si>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t>7950 EWE</t>
  </si>
  <si>
    <t>7950/S EWE</t>
  </si>
  <si>
    <t>CHICAGO</t>
  </si>
  <si>
    <t>kivitel</t>
  </si>
  <si>
    <t>CHICAGO/S</t>
  </si>
  <si>
    <t>félig szerelve</t>
  </si>
  <si>
    <t>készre szerelve</t>
  </si>
  <si>
    <t>lapra szerelve</t>
  </si>
  <si>
    <t>97-105</t>
  </si>
  <si>
    <t>116-124</t>
  </si>
  <si>
    <t>95</t>
  </si>
  <si>
    <t>69</t>
  </si>
  <si>
    <t>58</t>
  </si>
  <si>
    <t>készlet</t>
  </si>
  <si>
    <r>
      <t>▪ formaöntött, hideg poliuretán párnázat
▪ két színnel kombinált kárpitozás
▪ szögletes, polírozott alumínium karfa
▪ multiblock hintamechanika (antishock)
▪ alu lábkereszt d.680
▪ d.60 parkettagörgők
▪ teherbírás: 110 kg</t>
    </r>
    <r>
      <rPr>
        <b/>
        <sz val="10"/>
        <rFont val="Tw Cen MT"/>
        <family val="2"/>
        <charset val="238"/>
      </rPr>
      <t xml:space="preserve">
▪ napi használati idő: 5-7 óra</t>
    </r>
  </si>
  <si>
    <t>▪ szánkótalpas, krómozott acél váz
▪ formaöntött, hideg poliuretán párnázat
▪ két színnel kombinált kárpitozás
▪ szögletes, polírozott alumínium karfa
▪ teherbírás: 110 kg</t>
  </si>
  <si>
    <r>
      <t xml:space="preserve">▪ kiváló minőségű valódi bőr 
▪ magas háttámla fejtámasszal
▪ 1D karfa puha támfelülettel
▪ multiblock hintamechanika
▪ krómozott lábkereszt d.600, d.60 görgők
▪ teherbírás: 110 kg
</t>
    </r>
    <r>
      <rPr>
        <b/>
        <sz val="10"/>
        <rFont val="Tw Cen MT"/>
        <family val="2"/>
        <charset val="238"/>
      </rPr>
      <t>▪ napi használati idő: 5-7 óra</t>
    </r>
    <r>
      <rPr>
        <sz val="10"/>
        <rFont val="Tw Cen MT"/>
        <family val="2"/>
        <charset val="238"/>
      </rPr>
      <t xml:space="preserve">
▪ mechanika, karfák és támla felszerelve</t>
    </r>
  </si>
  <si>
    <t>▪ kiváló minőségű valódi bőr 
▪ közepes háttámla
▪ krómozott szánkótalpas acélváz
▪ karfa puha támfelülettel
▪ teherbírás: 110 kg
▪ a terméket készre szerelve szállítjuk</t>
  </si>
  <si>
    <t>5500</t>
  </si>
  <si>
    <t>5500 XXL</t>
  </si>
  <si>
    <t>teljes valódi bőr</t>
  </si>
  <si>
    <t>színek egyeztetés szerint</t>
  </si>
  <si>
    <t>2 év</t>
  </si>
  <si>
    <t>117-126</t>
  </si>
  <si>
    <t>48-56</t>
  </si>
  <si>
    <r>
      <t>0,33 m</t>
    </r>
    <r>
      <rPr>
        <vertAlign val="superscript"/>
        <sz val="9"/>
        <rFont val="Tw Cen MT"/>
        <family val="2"/>
        <charset val="238"/>
      </rPr>
      <t>3</t>
    </r>
  </si>
  <si>
    <t>55-64</t>
  </si>
  <si>
    <t>70</t>
  </si>
  <si>
    <t>51</t>
  </si>
  <si>
    <t>2-3 hét</t>
  </si>
  <si>
    <r>
      <t xml:space="preserve">▪ magas háttámla
▪ műanyag karfa
▪ opció: krómozott karfa kárpitozott
   támfelülettel, felára: 4.400 Ft
▪ állítható hintamechanika
▪ műanyag lábkereszt d.680, d.50 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▪ mechanika, karfák és támla felszerelve</t>
    </r>
  </si>
  <si>
    <r>
      <t xml:space="preserve">▪ magas háttámla
▪ műanyag karfa
▪ opció: krómozott karfa kárpitozott
   támfelülettel, felára: 4.400 Ft
▪ állítható multiblock hintamechanika
▪ krómozott lábkereszt d.700, d.50 görgők
</t>
    </r>
    <r>
      <rPr>
        <b/>
        <sz val="10"/>
        <rFont val="Tw Cen MT"/>
        <family val="2"/>
        <charset val="238"/>
      </rPr>
      <t xml:space="preserve">▪ teherbírás: 140 kg
▪ napi használati idő: 3-5 óra
</t>
    </r>
    <r>
      <rPr>
        <sz val="10"/>
        <rFont val="Tw Cen MT"/>
        <family val="2"/>
        <charset val="238"/>
      </rPr>
      <t>▪ mechanika, karfák és támla felszerelve</t>
    </r>
  </si>
  <si>
    <t>9300 XXL</t>
  </si>
  <si>
    <t>BUFFALO</t>
  </si>
  <si>
    <t>fekete textilbőr</t>
  </si>
  <si>
    <t xml:space="preserve"> drapp textilbőr</t>
  </si>
  <si>
    <t>120-130</t>
  </si>
  <si>
    <t>114-120</t>
  </si>
  <si>
    <t>1* év</t>
  </si>
  <si>
    <t>53-63</t>
  </si>
  <si>
    <t>49-55</t>
  </si>
  <si>
    <r>
      <t>0,23 m</t>
    </r>
    <r>
      <rPr>
        <vertAlign val="superscript"/>
        <sz val="9"/>
        <rFont val="Tw Cen MT"/>
        <family val="2"/>
        <charset val="238"/>
      </rPr>
      <t>3</t>
    </r>
  </si>
  <si>
    <t>53</t>
  </si>
  <si>
    <r>
      <t xml:space="preserve">▪ magas háttámla
▪ fa karfa
▪ állítható multiblock hintamechanika
▪ fa burkolatú acél lábkereszt
▪ választható pácszínek: bükk, cseresznye,
   dió, mahagóni, wenge
</t>
    </r>
    <r>
      <rPr>
        <b/>
        <sz val="10"/>
        <rFont val="Tw Cen MT"/>
        <family val="2"/>
        <charset val="238"/>
      </rPr>
      <t xml:space="preserve">▪ teherbírás: 150 kg
▪ napi használati idő: 5-7 óra
</t>
    </r>
    <r>
      <rPr>
        <sz val="10"/>
        <rFont val="Tw Cen MT"/>
        <family val="2"/>
        <charset val="238"/>
      </rPr>
      <t>▪ a terméket készre szerelve szállítjuk</t>
    </r>
  </si>
  <si>
    <r>
      <t xml:space="preserve">▪ magas háttámla
▪ festett, fa utánzatú műanyag karfa
▪ festett, fa utánzatú
   műanyag lábkereszt d.660, d.50 görgők
▪ karfa párnázott támfelülettel
▪ állítható multiblock hintamechanika
▪ teherbírás: 110 kg
</t>
    </r>
    <r>
      <rPr>
        <b/>
        <sz val="10"/>
        <rFont val="Tw Cen MT"/>
        <family val="2"/>
        <charset val="238"/>
      </rPr>
      <t xml:space="preserve">▪ napi használati idő: 5-7 óra
</t>
    </r>
    <r>
      <rPr>
        <sz val="10"/>
        <rFont val="Tw Cen MT"/>
        <family val="2"/>
        <charset val="238"/>
      </rPr>
      <t>* garanciaidő: fogyasztói ártól függően
   1 vagy 2 év</t>
    </r>
  </si>
  <si>
    <t>SIRIO</t>
  </si>
  <si>
    <t>SIRIO/S</t>
  </si>
  <si>
    <t>STILO</t>
  </si>
  <si>
    <t>textilbőr</t>
  </si>
  <si>
    <t>textilbőr, készre szerelve</t>
  </si>
  <si>
    <t>AV, MS</t>
  </si>
  <si>
    <t>valódi bőr, készre szerelve</t>
  </si>
  <si>
    <t>BA, BN, FO, L, LL</t>
  </si>
  <si>
    <t>textilbőr, lapra szerelve</t>
  </si>
  <si>
    <t>OP, TAM</t>
  </si>
  <si>
    <t>valódi bőr, lapra szerelve</t>
  </si>
  <si>
    <t>120-126</t>
  </si>
  <si>
    <t>1 év</t>
  </si>
  <si>
    <t>101</t>
  </si>
  <si>
    <t>111-119</t>
  </si>
  <si>
    <t>50-56</t>
  </si>
  <si>
    <r>
      <t>0,19 m</t>
    </r>
    <r>
      <rPr>
        <vertAlign val="superscript"/>
        <sz val="9"/>
        <rFont val="Tw Cen MT"/>
        <family val="2"/>
        <charset val="238"/>
      </rPr>
      <t>3</t>
    </r>
  </si>
  <si>
    <t>51-59</t>
  </si>
  <si>
    <t>59</t>
  </si>
  <si>
    <t>65</t>
  </si>
  <si>
    <t>2,50 fm</t>
  </si>
  <si>
    <t>1/50</t>
  </si>
  <si>
    <r>
      <t xml:space="preserve">▪ kiváló minőségű textilbőr/valódi bőr
▪ magas háttámla
▪ polírozott alumínium karfa,
   kárpitozott támfelület
▪ multiblock hintamechanika
▪ krómozott gázlift
▪ krómozott lábkereszt d.640, d.50 görgők
▪ teherbírás: 130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</t>
    </r>
  </si>
  <si>
    <r>
      <t xml:space="preserve">▪ szánkótalpas, krómozott acél váz
▪ kiváló minőségű textilbőr/valódi bőr
▪ középmagas háttámla
▪ karfa kárpitozott támfelülettel
▪ teherbírás: 110 kg
</t>
    </r>
    <r>
      <rPr>
        <b/>
        <sz val="10"/>
        <rFont val="Tw Cen MT"/>
        <family val="2"/>
        <charset val="238"/>
      </rPr>
      <t xml:space="preserve">▪ napi használati idő: 3-5 óra
</t>
    </r>
    <r>
      <rPr>
        <sz val="10"/>
        <rFont val="Tw Cen MT"/>
        <family val="2"/>
        <charset val="238"/>
      </rPr>
      <t>▪ csomagolási egység: 2 db/doboz
▪ a terméket készre szerelve szállítjuk</t>
    </r>
  </si>
  <si>
    <r>
      <t xml:space="preserve">▪ magas, ergonomikus háttámla
▪ ergonomikus ülőlap
▪ műanyag karfa
▪ állítható hintamechanika
▪ műanyag lábkereszt d.680, d.50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</si>
  <si>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t>BOSTON smart</t>
  </si>
  <si>
    <t>BOSTON standard</t>
  </si>
  <si>
    <t xml:space="preserve">BOSTON extra
</t>
  </si>
  <si>
    <t>104-113</t>
  </si>
  <si>
    <t>101-116</t>
  </si>
  <si>
    <t>46-55</t>
  </si>
  <si>
    <t>47-56</t>
  </si>
  <si>
    <t>1,55 fm</t>
  </si>
  <si>
    <t>49-54</t>
  </si>
  <si>
    <r>
      <t xml:space="preserve">▪ szögletes, telekárpitos háttámla
   és ülőlap
▪ fix háttámla
▪ 1D karfa (BR HANS)
▪ szinkronmechanika (antishock)
▪ WAS opció felár nélkül kérhető
▪ WAS+SL opció felára: 3.000 Ft
▪ d.640 műanyag lábkereszt, d.50 görgők
▪ teherbírás: 110 kg
</t>
    </r>
    <r>
      <rPr>
        <b/>
        <sz val="10"/>
        <rFont val="Tw Cen MT"/>
        <family val="2"/>
        <charset val="238"/>
      </rPr>
      <t>▪ napi használati idő: 7-10 óra</t>
    </r>
    <r>
      <rPr>
        <sz val="10"/>
        <rFont val="Tw Cen MT"/>
        <family val="2"/>
        <charset val="238"/>
      </rPr>
      <t xml:space="preserve">
▪ karfák felszerelve</t>
    </r>
  </si>
  <si>
    <r>
      <t xml:space="preserve">▪ szögletes, telekárpitos háttámla
   és ülőlap
▪ állítható magasságú háttámla (U&amp;D)
▪ 3D karfa, puha támfelület (AR08)
▪ szinkronmechanika (antishock)
▪ WAS opció felár nélkül kérhető
▪ WAS+SL opció felára: 3.000 Ft
▪ d.640 műanyag lábkereszt, d.50 görgők
▪ teherbírás: 110 kg
</t>
    </r>
    <r>
      <rPr>
        <b/>
        <sz val="10"/>
        <rFont val="Tw Cen MT"/>
        <family val="2"/>
        <charset val="238"/>
      </rPr>
      <t>▪ napi használati idő: 7-10 óra</t>
    </r>
    <r>
      <rPr>
        <sz val="10"/>
        <rFont val="Tw Cen MT"/>
        <family val="2"/>
        <charset val="238"/>
      </rPr>
      <t xml:space="preserve">
▪ karfák felszerelve</t>
    </r>
  </si>
  <si>
    <r>
      <t>▪ szögletes, telekárpitos háttámla és 
   ülőlap
▪ állítható magasságú háttámla
▪ 3D karfa, puha támfelület (AR08)
▪ állítható ülésmélység
▪ szinkronmechanika (antishock)
▪ WAS+SL opció felár nélkül kérhető
▪ alu lábkereszt d.660,  d.60 görgők
▪ teherbírás: 110 kg</t>
    </r>
    <r>
      <rPr>
        <b/>
        <sz val="10"/>
        <rFont val="Tw Cen MT"/>
        <family val="2"/>
        <charset val="238"/>
      </rPr>
      <t xml:space="preserve">
▪ napi használati idő: 7-10 óra</t>
    </r>
    <r>
      <rPr>
        <sz val="10"/>
        <rFont val="Tw Cen MT"/>
        <family val="2"/>
        <charset val="238"/>
      </rPr>
      <t xml:space="preserve">
▪ karfák felszerelve</t>
    </r>
  </si>
  <si>
    <t>BOSTON H extra</t>
  </si>
  <si>
    <t>BOSTON edition</t>
  </si>
  <si>
    <t xml:space="preserve">BOSTON 4L </t>
  </si>
  <si>
    <t>BOSTON/S</t>
  </si>
  <si>
    <t>113-128</t>
  </si>
  <si>
    <t>128-143</t>
  </si>
  <si>
    <t>94</t>
  </si>
  <si>
    <t>50-59</t>
  </si>
  <si>
    <t>1,93 fm</t>
  </si>
  <si>
    <t>2,10 fm</t>
  </si>
  <si>
    <t>60</t>
  </si>
  <si>
    <t>3-4 hét</t>
  </si>
  <si>
    <r>
      <t xml:space="preserve">▪ szögletes, telekárpitos, magas háttámla
▪ állítható magasságú háttámla (U&amp;D)
▪ 3D karfa, puha támfelület (AR08)
▪ állítható ülésmélység
▪ szinkronmechanika (antishock)
▪ WAS+SL opció felár nélkül kérhető
▪ alu lábkereszt d.660, d.60 görgők
▪ teherbírás: 110 kg
</t>
    </r>
    <r>
      <rPr>
        <b/>
        <sz val="10"/>
        <rFont val="Tw Cen MT"/>
        <family val="2"/>
        <charset val="238"/>
      </rPr>
      <t>▪ napi használati idő: 7-10 óra</t>
    </r>
    <r>
      <rPr>
        <sz val="10"/>
        <rFont val="Tw Cen MT"/>
        <family val="2"/>
        <charset val="238"/>
      </rPr>
      <t xml:space="preserve">
▪ karfák felszerelve</t>
    </r>
  </si>
  <si>
    <r>
      <t xml:space="preserve">▪ szögletes, telekárpitos, magas háttámla 
▪ állítható magasságú háttámla (U&amp;D)
▪ 4D karfa, puha támfelület (AR49 C)
▪ fix fejtámla, polírozott alu szárakon (FT62)
▪ beépített EFC üléspárna
▪ állítható ülésmélység
▪ automata szinkronmechanika (antishock)
▪ alu lábkereszt d.700
▪ d.65 parkettagörgők
▪ teherbírás: 110 kg
</t>
    </r>
    <r>
      <rPr>
        <b/>
        <sz val="9.5"/>
        <rFont val="Tw Cen MT"/>
        <family val="2"/>
        <charset val="238"/>
      </rPr>
      <t>▪ napi használati idő: 7-10 óra</t>
    </r>
    <r>
      <rPr>
        <sz val="9.5"/>
        <rFont val="Tw Cen MT"/>
        <family val="2"/>
        <charset val="238"/>
      </rPr>
      <t xml:space="preserve">
▪ mechanika, karfák és támla felszerelve</t>
    </r>
  </si>
  <si>
    <r>
      <t xml:space="preserve">▪ krómozott acélváz
▪ telekárpitos háttámla és ülőlap
▪ fekete műanyag kartámasz
▪ fa karfa felára: 10.000 Ft
▪ nem rakásolható
</t>
    </r>
    <r>
      <rPr>
        <b/>
        <sz val="10"/>
        <rFont val="Tw Cen MT"/>
        <family val="2"/>
        <charset val="238"/>
      </rPr>
      <t xml:space="preserve">▪ teherbírás: 130 kg
</t>
    </r>
    <r>
      <rPr>
        <sz val="10"/>
        <rFont val="Tw Cen MT"/>
        <family val="2"/>
        <charset val="238"/>
      </rPr>
      <t>▪ a terméket készre szerelve szállítjuk</t>
    </r>
  </si>
  <si>
    <t>▪ krómozott, szánkótalpas acélváz
▪ telekárpitos háttámla és ülőlap
▪ karfa puha támfelülettel
▪ fa karfa felára: 10.000 Ft
▪ nem rakásolható
▪ teherbírás: 110 kg
▪ a terméket készre szerelve szállítjuk</t>
  </si>
  <si>
    <t>a képen hagyományos szinkronmechanikával
és EFC nélkül</t>
  </si>
  <si>
    <t>TEXAS HU
TEXAS HU SYN</t>
  </si>
  <si>
    <t>106-115</t>
  </si>
  <si>
    <t>1,50 fm</t>
  </si>
  <si>
    <r>
      <t xml:space="preserve">▪ középmagas, telekárpitos háttámla
▪ 1D karfa (BR HANS)
▪ állítható hintamechanika
▪ opció: antishock szinkronmechanika
   (SYN változat) felára: 7.000 Ft
▪ krómozott lábkereszt d.640, d.50 görgők
▪ teherbírás: 110 kg                                              
</t>
    </r>
    <r>
      <rPr>
        <b/>
        <sz val="10"/>
        <rFont val="Tw Cen MT"/>
        <family val="2"/>
        <charset val="238"/>
      </rPr>
      <t>▪ napi használati idő: 5-7 óra</t>
    </r>
  </si>
  <si>
    <t>CONCORDE</t>
  </si>
  <si>
    <t>MARKUS</t>
  </si>
  <si>
    <t>fix szövet</t>
  </si>
  <si>
    <t>BN</t>
  </si>
  <si>
    <t>választható szövetszínek:
bordó, fekete, szürke
további színek egyeztetés szerint</t>
  </si>
  <si>
    <t>* barna, drapp, fehér, fekete, törtfehér</t>
  </si>
  <si>
    <t>120-131</t>
  </si>
  <si>
    <t>119-129</t>
  </si>
  <si>
    <t>47-58</t>
  </si>
  <si>
    <r>
      <t>0,65 m</t>
    </r>
    <r>
      <rPr>
        <vertAlign val="superscript"/>
        <sz val="9"/>
        <rFont val="Tw Cen MT"/>
        <family val="2"/>
        <charset val="238"/>
      </rPr>
      <t>3</t>
    </r>
  </si>
  <si>
    <t>73</t>
  </si>
  <si>
    <t>52</t>
  </si>
  <si>
    <t>57</t>
  </si>
  <si>
    <t>48-53</t>
  </si>
  <si>
    <r>
      <t xml:space="preserve">▪ magas háttámla fejtámasszal
▪ strapabíró szövet vagy bőr kárpit
▪ magasságban és szélességben
   állítható karfák
▪ karfába integrált funkciógombok
▪ ergonomikus ülőlap, comfort párnázat
▪ állítható ülésmélység
▪ állítható multiblock hintamechanika
</t>
    </r>
    <r>
      <rPr>
        <b/>
        <sz val="10"/>
        <rFont val="Tw Cen MT"/>
        <family val="2"/>
        <charset val="238"/>
      </rPr>
      <t>▪ teherbírás: 150 kg
▪ napi használati idő: 24 óra</t>
    </r>
    <r>
      <rPr>
        <sz val="10"/>
        <rFont val="Tw Cen MT"/>
        <family val="2"/>
        <charset val="238"/>
      </rPr>
      <t xml:space="preserve">
▪ a terméket készre szerelve szállítjuk
</t>
    </r>
  </si>
  <si>
    <r>
      <t xml:space="preserve">▪ magas háttámla, plusz állítható fejtámasz
▪ formaöntött PU szivacsozás
▪ felhajtható karfa, kárpitozott támfelület
▪ állítható multiblock hintamechanika
▪ krómozott lábkereszt d.700
▪ d.50 parkettagörgők
</t>
    </r>
    <r>
      <rPr>
        <b/>
        <sz val="10"/>
        <rFont val="Tw Cen MT"/>
        <family val="2"/>
        <charset val="238"/>
      </rPr>
      <t xml:space="preserve">▪ teherbírás: 130 kg
▪ napi használati idő: 24 óra
</t>
    </r>
    <r>
      <rPr>
        <sz val="10"/>
        <rFont val="Tw Cen MT"/>
        <family val="2"/>
        <charset val="238"/>
      </rPr>
      <t xml:space="preserve">▪ mechanika, karfák és támla felszerelve
</t>
    </r>
  </si>
  <si>
    <t>HAWAII</t>
  </si>
  <si>
    <t>112-120</t>
  </si>
  <si>
    <t>44-52</t>
  </si>
  <si>
    <r>
      <t xml:space="preserve">▪ minőségi marhabőr kárpitozás 
▪ elegáns kontrasztos varrás
▪ magas háttámla
▪ vastag szivacspárnázat
▪ karfa párnázott támfelülettel
▪ állítható hintamechanika
▪ műanyag lábkereszt d.660, d.50 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▪ mechanika, karfák és támla felszerelve</t>
    </r>
  </si>
  <si>
    <t>SZORZÓ</t>
  </si>
  <si>
    <r>
      <t>1920 ALE</t>
    </r>
    <r>
      <rPr>
        <b/>
        <u/>
        <sz val="14"/>
        <rFont val="Tw Cen MT"/>
        <family val="2"/>
        <charset val="238"/>
      </rPr>
      <t>X visitor</t>
    </r>
  </si>
  <si>
    <t>nettó ár</t>
  </si>
  <si>
    <t>1920/S ALEX</t>
  </si>
  <si>
    <r>
      <t xml:space="preserve">nettó ár
</t>
    </r>
    <r>
      <rPr>
        <sz val="10"/>
        <rFont val="Tw Cen MT"/>
        <family val="2"/>
        <charset val="238"/>
      </rPr>
      <t>karfa nélkül</t>
    </r>
  </si>
  <si>
    <t>valódi bőr *</t>
  </si>
  <si>
    <t>103</t>
  </si>
  <si>
    <t>42</t>
  </si>
  <si>
    <t>▪ krómozott acél váz
▪ letisztult, szögletes formaterv
▪ telekárpitos korpusz
▪ teherbírás: 110 kg</t>
  </si>
  <si>
    <t>▪ szánkótalpas, krómozott acél váz
▪ letisztult, szögletes formaterv
▪ telekárpitos korpusz
▪ teherbírás: 120 kg</t>
  </si>
  <si>
    <t>Ebben a kivonatban az Antares Hungary Kft azon termékeit tartalmazza, amelyek kérhetőek valódi bőr kárpitozással is.</t>
  </si>
  <si>
    <t xml:space="preserve">
Egy valódi bőrrel kárpitozott széknek számos előnye van:
• Jól ellenáll a használatból eredő kopásnak, hosszú ideig megőrzi szépségét
• Hipoallergén, ami azt jelenti, nem vált ki semmilyen allergiás reakciót, vagyis ideális választás allergiásoknak is
• Elegáns kinézettel bír: egy valódi bőr szék nagyon ízlésesen és különlegesen néz, ki az iroda éke lehet
• Lélegző: a valódi bőr természetesen porózus, így alkalmas azoknak is, akik hajlamosak sokat izzadni
</t>
  </si>
  <si>
    <t>A N T A R E S    V A L Ó D I    B Ő R    K O L L E K C I 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</si>
</sst>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EUR]"/>
    <numFmt numFmtId="165" formatCode="#,##0\ &quot;Ft&quot;;[Red]#,##0\ &quot;Ft&quot;"/>
  </numFmts>
  <fonts count="22" x14ac:knownFonts="1">
    <font>
      <sz val="11"/>
      <color theme="1"/>
      <name val="Calibri"/>
      <family val="2"/>
      <charset val="238"/>
      <scheme val="minor"/>
    </font>
    <font>
      <sz val="10"/>
      <name val="Tw Cen MT"/>
      <family val="2"/>
      <charset val="238"/>
    </font>
    <font>
      <sz val="12"/>
      <name val="Tw Cen MT"/>
      <family val="2"/>
      <charset val="238"/>
    </font>
    <font>
      <sz val="10"/>
      <name val="Arial"/>
      <family val="2"/>
      <charset val="238"/>
    </font>
    <font>
      <b/>
      <sz val="11"/>
      <name val="Tw Cen MT"/>
      <family val="2"/>
      <charset val="238"/>
    </font>
    <font>
      <sz val="9"/>
      <name val="Tw Cen MT"/>
      <family val="2"/>
      <charset val="238"/>
    </font>
    <font>
      <b/>
      <sz val="16"/>
      <color indexed="12"/>
      <name val="Tw Cen MT"/>
      <family val="2"/>
      <charset val="238"/>
    </font>
    <font>
      <sz val="10"/>
      <name val="Arial"/>
      <family val="2"/>
      <charset val="238"/>
    </font>
    <font>
      <b/>
      <u/>
      <sz val="14"/>
      <name val="Tw Cen MT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Tw Cen MT"/>
      <family val="2"/>
      <charset val="238"/>
    </font>
    <font>
      <b/>
      <sz val="10"/>
      <name val="Tw Cen MT"/>
      <family val="2"/>
      <charset val="238"/>
    </font>
    <font>
      <b/>
      <sz val="11"/>
      <color theme="0" tint="-0.499984740745262"/>
      <name val="Tw Cen MT"/>
      <family val="2"/>
      <charset val="238"/>
    </font>
    <font>
      <b/>
      <sz val="16"/>
      <color theme="0" tint="-0.499984740745262"/>
      <name val="Tw Cen MT"/>
      <family val="2"/>
      <charset val="238"/>
    </font>
    <font>
      <b/>
      <sz val="10"/>
      <color theme="0" tint="-0.499984740745262"/>
      <name val="Tw Cen MT"/>
      <family val="2"/>
      <charset val="238"/>
    </font>
    <font>
      <sz val="9.5"/>
      <name val="Tw Cen MT"/>
      <family val="2"/>
      <charset val="238"/>
    </font>
    <font>
      <b/>
      <sz val="9.5"/>
      <name val="Tw Cen MT"/>
      <family val="2"/>
      <charset val="238"/>
    </font>
    <font>
      <sz val="8"/>
      <name val="Tw Cen MT"/>
      <family val="2"/>
      <charset val="238"/>
    </font>
    <font>
      <sz val="18"/>
      <name val="Tw Cen MT"/>
      <family val="2"/>
      <charset val="238"/>
    </font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14999847407452621"/>
        <bgColor indexed="64"/>
      </patternFill>
    </fill>
  </fills>
  <borders count="78">
    <border>
      <left/>
      <right/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 style="thick">
        <color rgb="FF99043B"/>
      </top>
      <bottom/>
      <diagonal/>
    </border>
    <border>
      <left style="hair">
        <color indexed="64"/>
      </left>
      <right style="hair">
        <color indexed="64"/>
      </right>
      <top style="thick">
        <color rgb="FF99043B"/>
      </top>
      <bottom style="hair">
        <color indexed="64"/>
      </bottom>
      <diagonal/>
    </border>
    <border>
      <left style="hair">
        <color indexed="64"/>
      </left>
      <right/>
      <top style="thick">
        <color rgb="FF99043B"/>
      </top>
      <bottom style="hair">
        <color indexed="64"/>
      </bottom>
      <diagonal/>
    </border>
    <border>
      <left/>
      <right style="hair">
        <color indexed="64"/>
      </right>
      <top style="thick">
        <color rgb="FF99043B"/>
      </top>
      <bottom style="hair">
        <color indexed="64"/>
      </bottom>
      <diagonal/>
    </border>
    <border>
      <left/>
      <right style="thick">
        <color rgb="FF99043B"/>
      </right>
      <top style="thick">
        <color rgb="FF99043B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/>
      <bottom/>
      <diagonal/>
    </border>
    <border>
      <left/>
      <right style="thick">
        <color rgb="FF99043B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99043B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auto="1"/>
      </right>
      <top/>
      <bottom style="hair">
        <color indexed="64"/>
      </bottom>
      <diagonal/>
    </border>
    <border>
      <left/>
      <right style="thick">
        <color rgb="FF99043B"/>
      </right>
      <top style="hair">
        <color indexed="64"/>
      </top>
      <bottom/>
      <diagonal/>
    </border>
    <border>
      <left style="thick">
        <color rgb="FF99043B"/>
      </left>
      <right style="hair">
        <color indexed="64"/>
      </right>
      <top/>
      <bottom style="thick">
        <color rgb="FF99043B"/>
      </bottom>
      <diagonal/>
    </border>
    <border>
      <left style="hair">
        <color indexed="64"/>
      </left>
      <right/>
      <top/>
      <bottom style="thick">
        <color rgb="FF99043B"/>
      </bottom>
      <diagonal/>
    </border>
    <border>
      <left/>
      <right/>
      <top/>
      <bottom style="thick">
        <color rgb="FF99043B"/>
      </bottom>
      <diagonal/>
    </border>
    <border>
      <left/>
      <right style="thick">
        <color rgb="FF99043B"/>
      </right>
      <top/>
      <bottom style="thick">
        <color rgb="FF99043B"/>
      </bottom>
      <diagonal/>
    </border>
    <border>
      <left style="thick">
        <color rgb="FF99043B"/>
      </left>
      <right style="hair">
        <color indexed="64"/>
      </right>
      <top style="thick">
        <color rgb="FF990000"/>
      </top>
      <bottom/>
      <diagonal/>
    </border>
    <border>
      <left style="hair">
        <color indexed="64"/>
      </left>
      <right/>
      <top style="thick">
        <color rgb="FF990000"/>
      </top>
      <bottom style="hair">
        <color indexed="64"/>
      </bottom>
      <diagonal/>
    </border>
    <border>
      <left/>
      <right style="hair">
        <color indexed="64"/>
      </right>
      <top style="thick">
        <color rgb="FF990000"/>
      </top>
      <bottom style="hair">
        <color indexed="64"/>
      </bottom>
      <diagonal/>
    </border>
    <border>
      <left/>
      <right style="thick">
        <color rgb="FF99043B"/>
      </right>
      <top/>
      <bottom style="hair">
        <color indexed="64"/>
      </bottom>
      <diagonal/>
    </border>
    <border>
      <left style="hair">
        <color indexed="64"/>
      </left>
      <right style="thick">
        <color rgb="FF99000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99043B"/>
      </right>
      <top style="thick">
        <color rgb="FF99043B"/>
      </top>
      <bottom style="hair">
        <color indexed="64"/>
      </bottom>
      <diagonal/>
    </border>
    <border>
      <left/>
      <right style="thick">
        <color rgb="FFA50021"/>
      </right>
      <top style="hair">
        <color indexed="64"/>
      </top>
      <bottom/>
      <diagonal/>
    </border>
    <border>
      <left/>
      <right style="thick">
        <color rgb="FFA50021"/>
      </right>
      <top/>
      <bottom style="hair">
        <color indexed="64"/>
      </bottom>
      <diagonal/>
    </border>
    <border>
      <left style="thick">
        <color rgb="FFA50021"/>
      </left>
      <right style="hair">
        <color indexed="64"/>
      </right>
      <top style="thick">
        <color rgb="FFA50021"/>
      </top>
      <bottom/>
      <diagonal/>
    </border>
    <border>
      <left/>
      <right style="hair">
        <color indexed="64"/>
      </right>
      <top style="thick">
        <color rgb="FFA50021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/>
      <bottom/>
      <diagonal/>
    </border>
    <border>
      <left style="hair">
        <color indexed="64"/>
      </left>
      <right style="thick">
        <color rgb="FFA5002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800000"/>
      </right>
      <top style="hair">
        <color indexed="64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/>
      <bottom style="thick">
        <color rgb="FFA50021"/>
      </bottom>
      <diagonal/>
    </border>
    <border>
      <left style="hair">
        <color indexed="64"/>
      </left>
      <right/>
      <top/>
      <bottom style="thick">
        <color rgb="FFA50021"/>
      </bottom>
      <diagonal/>
    </border>
    <border>
      <left/>
      <right/>
      <top/>
      <bottom style="thick">
        <color rgb="FFA50021"/>
      </bottom>
      <diagonal/>
    </border>
    <border>
      <left/>
      <right style="thick">
        <color rgb="FFA50021"/>
      </right>
      <top/>
      <bottom style="thick">
        <color rgb="FFA50021"/>
      </bottom>
      <diagonal/>
    </border>
    <border>
      <left style="hair">
        <color indexed="64"/>
      </left>
      <right/>
      <top style="thick">
        <color rgb="FFA50021"/>
      </top>
      <bottom style="hair">
        <color indexed="64"/>
      </bottom>
      <diagonal/>
    </border>
    <border>
      <left/>
      <right style="thick">
        <color rgb="FFA50021"/>
      </right>
      <top style="hair">
        <color indexed="64"/>
      </top>
      <bottom style="hair">
        <color indexed="64"/>
      </bottom>
      <diagonal/>
    </border>
    <border>
      <left/>
      <right style="thick">
        <color rgb="FFA50021"/>
      </right>
      <top style="thick">
        <color rgb="FFA50021"/>
      </top>
      <bottom style="hair">
        <color indexed="64"/>
      </bottom>
      <diagonal/>
    </border>
    <border>
      <left/>
      <right style="thick">
        <color rgb="FF99043B"/>
      </right>
      <top/>
      <bottom/>
      <diagonal/>
    </border>
    <border>
      <left style="hair">
        <color theme="1"/>
      </left>
      <right/>
      <top style="hair">
        <color indexed="64"/>
      </top>
      <bottom/>
      <diagonal/>
    </border>
    <border>
      <left style="hair">
        <color theme="1"/>
      </left>
      <right/>
      <top/>
      <bottom style="thick">
        <color rgb="FF99043B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/>
      <top style="thick">
        <color rgb="FF99043B"/>
      </top>
      <bottom style="hair">
        <color indexed="64"/>
      </bottom>
      <diagonal/>
    </border>
  </borders>
  <cellStyleXfs count="14">
    <xf numFmtId="0" fontId="0" fillId="0" borderId="0"/>
    <xf numFmtId="164" fontId="3" fillId="0" borderId="0"/>
    <xf numFmtId="0" fontId="3" fillId="0" borderId="0"/>
    <xf numFmtId="164" fontId="7" fillId="0" borderId="0"/>
    <xf numFmtId="0" fontId="3" fillId="0" borderId="0"/>
    <xf numFmtId="164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164" fontId="9" fillId="0" borderId="0"/>
    <xf numFmtId="164" fontId="3" fillId="0" borderId="0"/>
    <xf numFmtId="164" fontId="3" fillId="0" borderId="0"/>
    <xf numFmtId="0" fontId="19" fillId="0" borderId="0"/>
  </cellStyleXfs>
  <cellXfs count="235">
    <xf numFmtId="0" fontId="0" fillId="0" borderId="0" xfId="0"/>
    <xf numFmtId="164" fontId="1" fillId="0" borderId="0" xfId="1" applyFont="1" applyBorder="1" applyAlignment="1">
      <alignment vertical="center"/>
    </xf>
    <xf numFmtId="49" fontId="1" fillId="0" borderId="0" xfId="1" applyNumberFormat="1" applyFont="1" applyBorder="1" applyAlignment="1">
      <alignment vertical="center"/>
    </xf>
    <xf numFmtId="164" fontId="2" fillId="0" borderId="0" xfId="1" applyFont="1" applyBorder="1" applyAlignment="1">
      <alignment vertical="center"/>
    </xf>
    <xf numFmtId="164" fontId="1" fillId="0" borderId="0" xfId="1" applyFont="1" applyBorder="1" applyAlignment="1">
      <alignment horizontal="center" vertical="center"/>
    </xf>
    <xf numFmtId="164" fontId="1" fillId="0" borderId="0" xfId="1" applyFont="1" applyAlignment="1">
      <alignment vertical="center"/>
    </xf>
    <xf numFmtId="0" fontId="5" fillId="0" borderId="2" xfId="0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2" xfId="1" applyFont="1" applyBorder="1" applyAlignment="1">
      <alignment horizontal="left" vertical="center"/>
    </xf>
    <xf numFmtId="49" fontId="5" fillId="0" borderId="2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16" fontId="5" fillId="0" borderId="1" xfId="1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2" xfId="1" applyFont="1" applyBorder="1" applyAlignment="1">
      <alignment horizontal="left" vertical="center" wrapText="1"/>
    </xf>
    <xf numFmtId="164" fontId="5" fillId="0" borderId="1" xfId="1" applyFont="1" applyBorder="1" applyAlignment="1">
      <alignment horizontal="center" vertical="center"/>
    </xf>
    <xf numFmtId="164" fontId="5" fillId="0" borderId="7" xfId="1" applyFont="1" applyBorder="1" applyAlignment="1">
      <alignment horizontal="left" vertical="center"/>
    </xf>
    <xf numFmtId="49" fontId="5" fillId="0" borderId="37" xfId="1" applyNumberFormat="1" applyFont="1" applyBorder="1" applyAlignment="1">
      <alignment horizontal="center" vertical="center"/>
    </xf>
    <xf numFmtId="49" fontId="5" fillId="0" borderId="38" xfId="1" applyNumberFormat="1" applyFont="1" applyBorder="1" applyAlignment="1">
      <alignment horizontal="center" vertical="center"/>
    </xf>
    <xf numFmtId="16" fontId="5" fillId="0" borderId="37" xfId="1" applyNumberFormat="1" applyFont="1" applyBorder="1" applyAlignment="1">
      <alignment horizontal="center" vertical="center"/>
    </xf>
    <xf numFmtId="164" fontId="5" fillId="0" borderId="7" xfId="1" applyFont="1" applyBorder="1" applyAlignment="1">
      <alignment horizontal="left" vertical="center" wrapText="1"/>
    </xf>
    <xf numFmtId="164" fontId="5" fillId="0" borderId="37" xfId="1" applyFont="1" applyBorder="1" applyAlignment="1">
      <alignment horizontal="center" vertical="center"/>
    </xf>
    <xf numFmtId="164" fontId="5" fillId="3" borderId="7" xfId="1" applyFont="1" applyFill="1" applyBorder="1" applyAlignment="1">
      <alignment horizontal="left" vertical="center" wrapText="1"/>
    </xf>
    <xf numFmtId="164" fontId="5" fillId="3" borderId="37" xfId="1" applyFont="1" applyFill="1" applyBorder="1" applyAlignment="1">
      <alignment horizontal="center" vertical="center"/>
    </xf>
    <xf numFmtId="164" fontId="5" fillId="4" borderId="7" xfId="1" applyFont="1" applyFill="1" applyBorder="1" applyAlignment="1">
      <alignment horizontal="left" vertical="center"/>
    </xf>
    <xf numFmtId="1" fontId="5" fillId="4" borderId="37" xfId="1" applyNumberFormat="1" applyFont="1" applyFill="1" applyBorder="1" applyAlignment="1">
      <alignment horizontal="center" vertical="center"/>
    </xf>
    <xf numFmtId="164" fontId="5" fillId="4" borderId="2" xfId="1" applyFont="1" applyFill="1" applyBorder="1" applyAlignment="1">
      <alignment horizontal="left" vertical="center" wrapText="1"/>
    </xf>
    <xf numFmtId="164" fontId="5" fillId="4" borderId="2" xfId="1" applyFont="1" applyFill="1" applyBorder="1" applyAlignment="1">
      <alignment horizontal="left" vertical="center"/>
    </xf>
    <xf numFmtId="1" fontId="5" fillId="4" borderId="48" xfId="1" applyNumberFormat="1" applyFont="1" applyFill="1" applyBorder="1" applyAlignment="1">
      <alignment horizontal="center" vertical="center"/>
    </xf>
    <xf numFmtId="164" fontId="5" fillId="2" borderId="37" xfId="1" applyFont="1" applyFill="1" applyBorder="1" applyAlignment="1">
      <alignment horizontal="center" vertical="center"/>
    </xf>
    <xf numFmtId="49" fontId="5" fillId="0" borderId="55" xfId="1" applyNumberFormat="1" applyFont="1" applyBorder="1" applyAlignment="1">
      <alignment horizontal="center" vertical="center"/>
    </xf>
    <xf numFmtId="16" fontId="5" fillId="0" borderId="55" xfId="1" applyNumberFormat="1" applyFont="1" applyBorder="1" applyAlignment="1">
      <alignment horizontal="center" vertical="center"/>
    </xf>
    <xf numFmtId="164" fontId="5" fillId="0" borderId="55" xfId="1" applyFont="1" applyBorder="1" applyAlignment="1">
      <alignment horizontal="center" vertical="center"/>
    </xf>
    <xf numFmtId="1" fontId="5" fillId="4" borderId="56" xfId="1" applyNumberFormat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left" vertical="center" wrapText="1"/>
    </xf>
    <xf numFmtId="164" fontId="5" fillId="3" borderId="2" xfId="1" applyFont="1" applyFill="1" applyBorder="1" applyAlignment="1">
      <alignment horizontal="left" vertical="center"/>
    </xf>
    <xf numFmtId="49" fontId="5" fillId="3" borderId="56" xfId="1" applyNumberFormat="1" applyFont="1" applyFill="1" applyBorder="1" applyAlignment="1">
      <alignment horizontal="center" vertical="center"/>
    </xf>
    <xf numFmtId="49" fontId="5" fillId="4" borderId="37" xfId="1" applyNumberFormat="1" applyFont="1" applyFill="1" applyBorder="1" applyAlignment="1">
      <alignment horizontal="center" vertical="center"/>
    </xf>
    <xf numFmtId="164" fontId="5" fillId="3" borderId="7" xfId="1" applyFont="1" applyFill="1" applyBorder="1" applyAlignment="1">
      <alignment horizontal="left" vertical="center"/>
    </xf>
    <xf numFmtId="0" fontId="5" fillId="0" borderId="2" xfId="1" applyNumberFormat="1" applyFont="1" applyBorder="1" applyAlignment="1">
      <alignment horizontal="center" vertical="center"/>
    </xf>
    <xf numFmtId="164" fontId="5" fillId="0" borderId="69" xfId="1" applyFont="1" applyBorder="1" applyAlignment="1">
      <alignment horizontal="left" vertical="center"/>
    </xf>
    <xf numFmtId="164" fontId="5" fillId="2" borderId="2" xfId="1" applyFont="1" applyFill="1" applyBorder="1" applyAlignment="1">
      <alignment horizontal="left" vertical="center" wrapText="1"/>
    </xf>
    <xf numFmtId="164" fontId="5" fillId="2" borderId="1" xfId="1" applyFont="1" applyFill="1" applyBorder="1" applyAlignment="1">
      <alignment horizontal="center" vertical="center"/>
    </xf>
    <xf numFmtId="49" fontId="17" fillId="0" borderId="26" xfId="1" applyNumberFormat="1" applyFont="1" applyBorder="1" applyAlignment="1">
      <alignment horizontal="center" wrapText="1"/>
    </xf>
    <xf numFmtId="164" fontId="5" fillId="3" borderId="1" xfId="1" applyFont="1" applyFill="1" applyBorder="1" applyAlignment="1">
      <alignment horizontal="center" vertical="center"/>
    </xf>
    <xf numFmtId="1" fontId="5" fillId="3" borderId="1" xfId="1" applyNumberFormat="1" applyFont="1" applyFill="1" applyBorder="1" applyAlignment="1">
      <alignment horizontal="center" vertical="center"/>
    </xf>
    <xf numFmtId="0" fontId="19" fillId="0" borderId="0" xfId="13"/>
    <xf numFmtId="164" fontId="5" fillId="4" borderId="7" xfId="1" applyFont="1" applyFill="1" applyBorder="1" applyAlignment="1">
      <alignment horizontal="left" vertical="center" wrapText="1"/>
    </xf>
    <xf numFmtId="164" fontId="5" fillId="4" borderId="37" xfId="1" applyFont="1" applyFill="1" applyBorder="1" applyAlignment="1">
      <alignment horizontal="center" vertical="center"/>
    </xf>
    <xf numFmtId="0" fontId="19" fillId="0" borderId="0" xfId="13" applyAlignment="1">
      <alignment vertical="center" wrapText="1"/>
    </xf>
    <xf numFmtId="9" fontId="20" fillId="5" borderId="0" xfId="13" applyNumberFormat="1" applyFont="1" applyFill="1" applyAlignment="1">
      <alignment horizontal="center"/>
    </xf>
    <xf numFmtId="0" fontId="20" fillId="5" borderId="0" xfId="13" applyFont="1" applyFill="1" applyAlignment="1">
      <alignment horizontal="center"/>
    </xf>
    <xf numFmtId="0" fontId="19" fillId="5" borderId="0" xfId="13" applyFill="1" applyAlignment="1">
      <alignment vertical="center" wrapText="1"/>
    </xf>
    <xf numFmtId="9" fontId="20" fillId="5" borderId="0" xfId="13" applyNumberFormat="1" applyFont="1" applyFill="1" applyAlignment="1">
      <alignment horizontal="center"/>
    </xf>
    <xf numFmtId="0" fontId="19" fillId="5" borderId="0" xfId="13" applyFill="1" applyAlignment="1">
      <alignment horizontal="center" wrapText="1"/>
    </xf>
    <xf numFmtId="9" fontId="21" fillId="5" borderId="0" xfId="13" applyNumberFormat="1" applyFont="1" applyFill="1" applyAlignment="1">
      <alignment horizontal="center"/>
    </xf>
    <xf numFmtId="164" fontId="18" fillId="0" borderId="0" xfId="1" applyFont="1" applyBorder="1" applyAlignment="1">
      <alignment horizontal="center" vertical="center"/>
    </xf>
    <xf numFmtId="165" fontId="6" fillId="2" borderId="5" xfId="1" applyNumberFormat="1" applyFont="1" applyFill="1" applyBorder="1" applyAlignment="1">
      <alignment horizontal="center" vertical="center"/>
    </xf>
    <xf numFmtId="165" fontId="6" fillId="2" borderId="14" xfId="1" applyNumberFormat="1" applyFont="1" applyFill="1" applyBorder="1" applyAlignment="1">
      <alignment horizontal="center" vertical="center"/>
    </xf>
    <xf numFmtId="49" fontId="8" fillId="0" borderId="9" xfId="1" applyNumberFormat="1" applyFont="1" applyBorder="1" applyAlignment="1">
      <alignment horizontal="center" vertical="top" wrapText="1"/>
    </xf>
    <xf numFmtId="49" fontId="8" fillId="0" borderId="8" xfId="1" applyNumberFormat="1" applyFont="1" applyBorder="1" applyAlignment="1">
      <alignment horizontal="center" vertical="top" wrapText="1"/>
    </xf>
    <xf numFmtId="164" fontId="5" fillId="0" borderId="5" xfId="1" applyFont="1" applyBorder="1" applyAlignment="1">
      <alignment horizontal="left" vertical="center" wrapText="1"/>
    </xf>
    <xf numFmtId="164" fontId="5" fillId="0" borderId="14" xfId="1" applyFont="1" applyBorder="1" applyAlignment="1">
      <alignment horizontal="left" vertical="center" wrapText="1"/>
    </xf>
    <xf numFmtId="164" fontId="4" fillId="0" borderId="5" xfId="1" applyFont="1" applyBorder="1" applyAlignment="1">
      <alignment horizontal="center" vertical="center" wrapText="1"/>
    </xf>
    <xf numFmtId="164" fontId="4" fillId="0" borderId="7" xfId="1" applyFont="1" applyBorder="1" applyAlignment="1">
      <alignment horizontal="center" vertical="center" wrapText="1"/>
    </xf>
    <xf numFmtId="165" fontId="6" fillId="0" borderId="5" xfId="1" applyNumberFormat="1" applyFont="1" applyBorder="1" applyAlignment="1">
      <alignment horizontal="center" vertical="center"/>
    </xf>
    <xf numFmtId="165" fontId="6" fillId="0" borderId="7" xfId="1" applyNumberFormat="1" applyFont="1" applyBorder="1" applyAlignment="1">
      <alignment horizontal="center" vertical="center"/>
    </xf>
    <xf numFmtId="165" fontId="6" fillId="0" borderId="14" xfId="1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65" fontId="6" fillId="2" borderId="7" xfId="1" applyNumberFormat="1" applyFont="1" applyFill="1" applyBorder="1" applyAlignment="1">
      <alignment horizontal="center" vertical="center"/>
    </xf>
    <xf numFmtId="165" fontId="6" fillId="2" borderId="22" xfId="1" applyNumberFormat="1" applyFont="1" applyFill="1" applyBorder="1" applyAlignment="1">
      <alignment horizontal="center" vertical="center"/>
    </xf>
    <xf numFmtId="164" fontId="4" fillId="2" borderId="2" xfId="1" applyFont="1" applyFill="1" applyBorder="1" applyAlignment="1">
      <alignment horizontal="center" vertical="center" wrapText="1"/>
    </xf>
    <xf numFmtId="164" fontId="4" fillId="2" borderId="2" xfId="1" applyFont="1" applyFill="1" applyBorder="1" applyAlignment="1">
      <alignment vertical="center"/>
    </xf>
    <xf numFmtId="164" fontId="4" fillId="0" borderId="2" xfId="1" applyFont="1" applyBorder="1" applyAlignment="1">
      <alignment horizontal="center" vertical="center" wrapText="1"/>
    </xf>
    <xf numFmtId="164" fontId="4" fillId="0" borderId="2" xfId="1" applyFont="1" applyBorder="1" applyAlignment="1">
      <alignment vertical="center"/>
    </xf>
    <xf numFmtId="49" fontId="5" fillId="0" borderId="10" xfId="1" applyNumberFormat="1" applyFont="1" applyBorder="1" applyAlignment="1">
      <alignment horizontal="center" vertical="center"/>
    </xf>
    <xf numFmtId="49" fontId="5" fillId="0" borderId="23" xfId="1" applyNumberFormat="1" applyFont="1" applyBorder="1" applyAlignment="1">
      <alignment horizontal="center" vertical="center"/>
    </xf>
    <xf numFmtId="49" fontId="5" fillId="0" borderId="16" xfId="1" applyNumberFormat="1" applyFont="1" applyBorder="1" applyAlignment="1">
      <alignment horizontal="center" vertical="center"/>
    </xf>
    <xf numFmtId="49" fontId="5" fillId="0" borderId="24" xfId="1" applyNumberFormat="1" applyFont="1" applyBorder="1" applyAlignment="1">
      <alignment horizontal="center" vertical="center"/>
    </xf>
    <xf numFmtId="49" fontId="5" fillId="0" borderId="18" xfId="1" applyNumberFormat="1" applyFont="1" applyBorder="1" applyAlignment="1">
      <alignment horizontal="center" vertical="center"/>
    </xf>
    <xf numFmtId="49" fontId="5" fillId="0" borderId="25" xfId="1" applyNumberFormat="1" applyFont="1" applyBorder="1" applyAlignment="1">
      <alignment horizontal="center" vertical="center"/>
    </xf>
    <xf numFmtId="49" fontId="8" fillId="0" borderId="26" xfId="1" applyNumberFormat="1" applyFont="1" applyBorder="1" applyAlignment="1">
      <alignment horizontal="center" vertical="top" wrapText="1"/>
    </xf>
    <xf numFmtId="164" fontId="4" fillId="0" borderId="27" xfId="1" applyFont="1" applyBorder="1" applyAlignment="1">
      <alignment horizontal="center" vertical="center" wrapText="1"/>
    </xf>
    <xf numFmtId="164" fontId="4" fillId="0" borderId="21" xfId="1" applyFont="1" applyBorder="1" applyAlignment="1">
      <alignment horizontal="center" vertical="center" wrapText="1"/>
    </xf>
    <xf numFmtId="165" fontId="6" fillId="0" borderId="2" xfId="1" applyNumberFormat="1" applyFont="1" applyBorder="1" applyAlignment="1">
      <alignment horizontal="center" vertical="center"/>
    </xf>
    <xf numFmtId="165" fontId="6" fillId="0" borderId="1" xfId="1" applyNumberFormat="1" applyFont="1" applyBorder="1" applyAlignment="1">
      <alignment horizontal="center" vertical="center"/>
    </xf>
    <xf numFmtId="164" fontId="4" fillId="0" borderId="4" xfId="1" applyFont="1" applyBorder="1" applyAlignment="1">
      <alignment horizontal="center" vertical="center" wrapText="1"/>
    </xf>
    <xf numFmtId="164" fontId="4" fillId="0" borderId="4" xfId="1" applyFont="1" applyBorder="1" applyAlignment="1">
      <alignment vertical="center" wrapText="1"/>
    </xf>
    <xf numFmtId="164" fontId="4" fillId="0" borderId="4" xfId="1" applyFont="1" applyBorder="1" applyAlignment="1">
      <alignment vertical="center"/>
    </xf>
    <xf numFmtId="164" fontId="1" fillId="0" borderId="5" xfId="1" applyFont="1" applyBorder="1" applyAlignment="1">
      <alignment horizontal="center" vertical="center" wrapText="1"/>
    </xf>
    <xf numFmtId="164" fontId="1" fillId="0" borderId="22" xfId="1" applyFont="1" applyBorder="1" applyAlignment="1">
      <alignment horizontal="center" vertical="center" wrapText="1"/>
    </xf>
    <xf numFmtId="164" fontId="1" fillId="0" borderId="14" xfId="1" applyFont="1" applyBorder="1" applyAlignment="1">
      <alignment horizontal="center" vertical="center" wrapText="1"/>
    </xf>
    <xf numFmtId="164" fontId="1" fillId="0" borderId="10" xfId="1" applyFont="1" applyBorder="1" applyAlignment="1">
      <alignment horizontal="center" vertical="center" wrapText="1"/>
    </xf>
    <xf numFmtId="164" fontId="1" fillId="0" borderId="6" xfId="1" applyFont="1" applyBorder="1" applyAlignment="1">
      <alignment horizontal="center" vertical="center" wrapText="1"/>
    </xf>
    <xf numFmtId="164" fontId="1" fillId="0" borderId="12" xfId="1" applyFont="1" applyBorder="1" applyAlignment="1">
      <alignment horizontal="center" vertical="center" wrapText="1"/>
    </xf>
    <xf numFmtId="164" fontId="1" fillId="0" borderId="18" xfId="1" applyFont="1" applyBorder="1" applyAlignment="1">
      <alignment horizontal="center" vertical="center" wrapText="1"/>
    </xf>
    <xf numFmtId="164" fontId="1" fillId="0" borderId="19" xfId="1" applyFont="1" applyBorder="1" applyAlignment="1">
      <alignment horizontal="center" vertical="center" wrapText="1"/>
    </xf>
    <xf numFmtId="164" fontId="1" fillId="0" borderId="20" xfId="1" applyFont="1" applyBorder="1" applyAlignment="1">
      <alignment horizontal="center" vertical="center" wrapText="1"/>
    </xf>
    <xf numFmtId="165" fontId="6" fillId="0" borderId="22" xfId="1" applyNumberFormat="1" applyFont="1" applyBorder="1" applyAlignment="1">
      <alignment horizontal="center" vertical="center"/>
    </xf>
    <xf numFmtId="164" fontId="4" fillId="0" borderId="22" xfId="1" applyFont="1" applyBorder="1" applyAlignment="1">
      <alignment horizontal="center" vertical="center" wrapText="1"/>
    </xf>
    <xf numFmtId="164" fontId="4" fillId="0" borderId="14" xfId="1" applyFont="1" applyBorder="1" applyAlignment="1">
      <alignment horizontal="center" vertical="center" wrapText="1"/>
    </xf>
    <xf numFmtId="164" fontId="4" fillId="0" borderId="28" xfId="1" applyFont="1" applyBorder="1" applyAlignment="1">
      <alignment horizontal="center" vertical="center" wrapText="1"/>
    </xf>
    <xf numFmtId="164" fontId="4" fillId="0" borderId="29" xfId="1" applyFont="1" applyBorder="1" applyAlignment="1">
      <alignment horizontal="center" vertical="center" wrapText="1"/>
    </xf>
    <xf numFmtId="164" fontId="5" fillId="0" borderId="5" xfId="1" applyFont="1" applyBorder="1" applyAlignment="1">
      <alignment horizontal="left" vertical="center"/>
    </xf>
    <xf numFmtId="164" fontId="5" fillId="0" borderId="14" xfId="1" applyFont="1" applyBorder="1" applyAlignment="1">
      <alignment horizontal="left" vertical="center"/>
    </xf>
    <xf numFmtId="164" fontId="1" fillId="0" borderId="10" xfId="1" applyFont="1" applyBorder="1" applyAlignment="1">
      <alignment horizontal="left" vertical="top" wrapText="1"/>
    </xf>
    <xf numFmtId="164" fontId="1" fillId="0" borderId="6" xfId="1" applyFont="1" applyBorder="1" applyAlignment="1">
      <alignment horizontal="left" vertical="top" wrapText="1"/>
    </xf>
    <xf numFmtId="164" fontId="1" fillId="0" borderId="12" xfId="1" applyFont="1" applyBorder="1" applyAlignment="1">
      <alignment horizontal="left" vertical="top" wrapText="1"/>
    </xf>
    <xf numFmtId="164" fontId="1" fillId="0" borderId="11" xfId="1" applyFont="1" applyBorder="1" applyAlignment="1">
      <alignment horizontal="left" vertical="top" wrapText="1"/>
    </xf>
    <xf numFmtId="164" fontId="1" fillId="0" borderId="3" xfId="1" applyFont="1" applyBorder="1" applyAlignment="1">
      <alignment horizontal="left" vertical="top" wrapText="1"/>
    </xf>
    <xf numFmtId="164" fontId="1" fillId="0" borderId="13" xfId="1" applyFont="1" applyBorder="1" applyAlignment="1">
      <alignment horizontal="left" vertical="top" wrapText="1"/>
    </xf>
    <xf numFmtId="164" fontId="4" fillId="0" borderId="15" xfId="1" applyFont="1" applyBorder="1" applyAlignment="1">
      <alignment vertical="center"/>
    </xf>
    <xf numFmtId="164" fontId="15" fillId="0" borderId="10" xfId="1" applyFont="1" applyBorder="1" applyAlignment="1">
      <alignment horizontal="left" vertical="top" wrapText="1"/>
    </xf>
    <xf numFmtId="164" fontId="15" fillId="0" borderId="6" xfId="1" applyFont="1" applyBorder="1" applyAlignment="1">
      <alignment horizontal="left" vertical="top" wrapText="1"/>
    </xf>
    <xf numFmtId="164" fontId="15" fillId="0" borderId="12" xfId="1" applyFont="1" applyBorder="1" applyAlignment="1">
      <alignment horizontal="left" vertical="top" wrapText="1"/>
    </xf>
    <xf numFmtId="164" fontId="15" fillId="0" borderId="11" xfId="1" applyFont="1" applyBorder="1" applyAlignment="1">
      <alignment horizontal="left" vertical="top" wrapText="1"/>
    </xf>
    <xf numFmtId="164" fontId="15" fillId="0" borderId="3" xfId="1" applyFont="1" applyBorder="1" applyAlignment="1">
      <alignment horizontal="left" vertical="top" wrapText="1"/>
    </xf>
    <xf numFmtId="164" fontId="15" fillId="0" borderId="13" xfId="1" applyFont="1" applyBorder="1" applyAlignment="1">
      <alignment horizontal="left" vertical="top" wrapText="1"/>
    </xf>
    <xf numFmtId="164" fontId="1" fillId="0" borderId="70" xfId="1" applyFont="1" applyBorder="1" applyAlignment="1">
      <alignment horizontal="left" vertical="top" wrapText="1"/>
    </xf>
    <xf numFmtId="164" fontId="1" fillId="0" borderId="71" xfId="1" applyFont="1" applyBorder="1" applyAlignment="1">
      <alignment horizontal="left" vertical="top"/>
    </xf>
    <xf numFmtId="164" fontId="1" fillId="0" borderId="72" xfId="1" applyFont="1" applyBorder="1" applyAlignment="1">
      <alignment horizontal="left" vertical="top"/>
    </xf>
    <xf numFmtId="164" fontId="1" fillId="0" borderId="74" xfId="1" applyFont="1" applyBorder="1" applyAlignment="1">
      <alignment horizontal="left" vertical="top"/>
    </xf>
    <xf numFmtId="164" fontId="1" fillId="0" borderId="75" xfId="1" applyFont="1" applyBorder="1" applyAlignment="1">
      <alignment horizontal="left" vertical="top"/>
    </xf>
    <xf numFmtId="164" fontId="1" fillId="0" borderId="76" xfId="1" applyFont="1" applyBorder="1" applyAlignment="1">
      <alignment horizontal="left" vertical="top"/>
    </xf>
    <xf numFmtId="0" fontId="5" fillId="0" borderId="10" xfId="1" applyNumberFormat="1" applyFont="1" applyBorder="1" applyAlignment="1">
      <alignment horizontal="center" vertical="center"/>
    </xf>
    <xf numFmtId="0" fontId="5" fillId="0" borderId="23" xfId="1" applyNumberFormat="1" applyFont="1" applyBorder="1" applyAlignment="1">
      <alignment horizontal="center" vertical="center"/>
    </xf>
    <xf numFmtId="0" fontId="5" fillId="0" borderId="16" xfId="1" applyNumberFormat="1" applyFont="1" applyBorder="1" applyAlignment="1">
      <alignment horizontal="center" vertical="center"/>
    </xf>
    <xf numFmtId="0" fontId="5" fillId="0" borderId="24" xfId="1" applyNumberFormat="1" applyFont="1" applyBorder="1" applyAlignment="1">
      <alignment horizontal="center" vertical="center"/>
    </xf>
    <xf numFmtId="0" fontId="5" fillId="0" borderId="18" xfId="1" applyNumberFormat="1" applyFont="1" applyBorder="1" applyAlignment="1">
      <alignment horizontal="center" vertical="center"/>
    </xf>
    <xf numFmtId="0" fontId="5" fillId="0" borderId="25" xfId="1" applyNumberFormat="1" applyFont="1" applyBorder="1" applyAlignment="1">
      <alignment horizontal="center" vertical="center"/>
    </xf>
    <xf numFmtId="49" fontId="8" fillId="0" borderId="67" xfId="1" applyNumberFormat="1" applyFont="1" applyBorder="1" applyAlignment="1">
      <alignment horizontal="center" vertical="top" wrapText="1"/>
    </xf>
    <xf numFmtId="49" fontId="8" fillId="0" borderId="68" xfId="1" applyNumberFormat="1" applyFont="1" applyBorder="1" applyAlignment="1">
      <alignment horizontal="center" vertical="top" wrapText="1"/>
    </xf>
    <xf numFmtId="49" fontId="8" fillId="0" borderId="73" xfId="1" applyNumberFormat="1" applyFont="1" applyBorder="1" applyAlignment="1">
      <alignment horizontal="center" vertical="top" wrapText="1"/>
    </xf>
    <xf numFmtId="164" fontId="5" fillId="0" borderId="10" xfId="1" applyFont="1" applyBorder="1" applyAlignment="1">
      <alignment horizontal="left" vertical="center"/>
    </xf>
    <xf numFmtId="164" fontId="5" fillId="0" borderId="23" xfId="1" applyFont="1" applyBorder="1" applyAlignment="1">
      <alignment horizontal="left" vertical="center"/>
    </xf>
    <xf numFmtId="164" fontId="5" fillId="0" borderId="16" xfId="1" applyFont="1" applyBorder="1" applyAlignment="1">
      <alignment horizontal="left" vertical="center"/>
    </xf>
    <xf numFmtId="164" fontId="5" fillId="0" borderId="24" xfId="1" applyFont="1" applyBorder="1" applyAlignment="1">
      <alignment horizontal="left" vertical="center"/>
    </xf>
    <xf numFmtId="164" fontId="5" fillId="0" borderId="18" xfId="1" applyFont="1" applyBorder="1" applyAlignment="1">
      <alignment horizontal="left" vertical="center"/>
    </xf>
    <xf numFmtId="164" fontId="5" fillId="0" borderId="25" xfId="1" applyFont="1" applyBorder="1" applyAlignment="1">
      <alignment horizontal="left" vertical="center"/>
    </xf>
    <xf numFmtId="164" fontId="4" fillId="0" borderId="10" xfId="1" applyFont="1" applyBorder="1" applyAlignment="1">
      <alignment horizontal="center" vertical="center" wrapText="1"/>
    </xf>
    <xf numFmtId="164" fontId="4" fillId="0" borderId="6" xfId="1" applyFont="1" applyBorder="1" applyAlignment="1">
      <alignment horizontal="center" vertical="center" wrapText="1"/>
    </xf>
    <xf numFmtId="164" fontId="4" fillId="0" borderId="12" xfId="1" applyFont="1" applyBorder="1" applyAlignment="1">
      <alignment horizontal="center" vertical="center" wrapText="1"/>
    </xf>
    <xf numFmtId="164" fontId="4" fillId="0" borderId="18" xfId="1" applyFont="1" applyBorder="1" applyAlignment="1">
      <alignment horizontal="center" vertical="center" wrapText="1"/>
    </xf>
    <xf numFmtId="164" fontId="4" fillId="0" borderId="19" xfId="1" applyFont="1" applyBorder="1" applyAlignment="1">
      <alignment horizontal="center" vertical="center" wrapText="1"/>
    </xf>
    <xf numFmtId="164" fontId="4" fillId="0" borderId="20" xfId="1" applyFont="1" applyBorder="1" applyAlignment="1">
      <alignment horizontal="center" vertical="center" wrapText="1"/>
    </xf>
    <xf numFmtId="164" fontId="5" fillId="0" borderId="16" xfId="1" applyFont="1" applyBorder="1" applyAlignment="1">
      <alignment horizontal="center" vertical="center" wrapText="1"/>
    </xf>
    <xf numFmtId="164" fontId="5" fillId="0" borderId="0" xfId="1" applyFont="1" applyAlignment="1">
      <alignment horizontal="center" vertical="center" wrapText="1"/>
    </xf>
    <xf numFmtId="164" fontId="5" fillId="0" borderId="64" xfId="1" applyFont="1" applyBorder="1" applyAlignment="1">
      <alignment horizontal="center" vertical="center" wrapText="1"/>
    </xf>
    <xf numFmtId="164" fontId="5" fillId="0" borderId="18" xfId="1" applyFont="1" applyBorder="1" applyAlignment="1">
      <alignment horizontal="center" vertical="center" wrapText="1"/>
    </xf>
    <xf numFmtId="164" fontId="5" fillId="0" borderId="19" xfId="1" applyFont="1" applyBorder="1" applyAlignment="1">
      <alignment horizontal="center" vertical="center" wrapText="1"/>
    </xf>
    <xf numFmtId="164" fontId="5" fillId="0" borderId="47" xfId="1" applyFont="1" applyBorder="1" applyAlignment="1">
      <alignment horizontal="center" vertical="center" wrapText="1"/>
    </xf>
    <xf numFmtId="164" fontId="14" fillId="0" borderId="2" xfId="1" applyFont="1" applyBorder="1" applyAlignment="1">
      <alignment horizontal="center" vertical="center" wrapText="1"/>
    </xf>
    <xf numFmtId="164" fontId="14" fillId="0" borderId="2" xfId="1" applyFont="1" applyBorder="1" applyAlignment="1">
      <alignment vertical="center"/>
    </xf>
    <xf numFmtId="165" fontId="13" fillId="0" borderId="2" xfId="1" applyNumberFormat="1" applyFont="1" applyBorder="1" applyAlignment="1">
      <alignment horizontal="center" vertical="center"/>
    </xf>
    <xf numFmtId="165" fontId="6" fillId="0" borderId="37" xfId="1" applyNumberFormat="1" applyFont="1" applyBorder="1" applyAlignment="1">
      <alignment horizontal="center" vertical="center"/>
    </xf>
    <xf numFmtId="164" fontId="4" fillId="0" borderId="31" xfId="1" applyFont="1" applyBorder="1" applyAlignment="1">
      <alignment horizontal="center" vertical="center" wrapText="1"/>
    </xf>
    <xf numFmtId="164" fontId="4" fillId="0" borderId="49" xfId="1" applyFont="1" applyBorder="1" applyAlignment="1">
      <alignment horizontal="center" vertical="center" wrapText="1"/>
    </xf>
    <xf numFmtId="164" fontId="4" fillId="0" borderId="32" xfId="1" applyFont="1" applyBorder="1" applyAlignment="1">
      <alignment horizontal="center" vertical="center" wrapText="1"/>
    </xf>
    <xf numFmtId="164" fontId="4" fillId="0" borderId="33" xfId="1" applyFont="1" applyBorder="1" applyAlignment="1">
      <alignment horizontal="center" vertical="center" wrapText="1"/>
    </xf>
    <xf numFmtId="164" fontId="8" fillId="0" borderId="30" xfId="1" applyFont="1" applyBorder="1" applyAlignment="1">
      <alignment horizontal="center" vertical="top" wrapText="1"/>
    </xf>
    <xf numFmtId="164" fontId="8" fillId="0" borderId="35" xfId="1" applyFont="1" applyBorder="1" applyAlignment="1">
      <alignment horizontal="center" vertical="top" wrapText="1"/>
    </xf>
    <xf numFmtId="164" fontId="8" fillId="0" borderId="40" xfId="1" applyFont="1" applyBorder="1" applyAlignment="1">
      <alignment horizontal="center" vertical="top" wrapText="1"/>
    </xf>
    <xf numFmtId="164" fontId="11" fillId="0" borderId="2" xfId="1" applyFont="1" applyBorder="1" applyAlignment="1">
      <alignment horizontal="center" vertical="center" wrapText="1"/>
    </xf>
    <xf numFmtId="164" fontId="11" fillId="0" borderId="2" xfId="1" applyFont="1" applyBorder="1" applyAlignment="1">
      <alignment vertical="center"/>
    </xf>
    <xf numFmtId="164" fontId="1" fillId="0" borderId="65" xfId="1" applyFont="1" applyBorder="1" applyAlignment="1">
      <alignment horizontal="left" vertical="top" wrapText="1"/>
    </xf>
    <xf numFmtId="164" fontId="1" fillId="0" borderId="39" xfId="1" applyFont="1" applyBorder="1" applyAlignment="1">
      <alignment horizontal="left" vertical="top" wrapText="1"/>
    </xf>
    <xf numFmtId="164" fontId="1" fillId="0" borderId="66" xfId="1" applyFont="1" applyBorder="1" applyAlignment="1">
      <alignment horizontal="left" vertical="top" wrapText="1"/>
    </xf>
    <xf numFmtId="164" fontId="1" fillId="0" borderId="42" xfId="1" applyFont="1" applyBorder="1" applyAlignment="1">
      <alignment horizontal="left" vertical="top" wrapText="1"/>
    </xf>
    <xf numFmtId="164" fontId="1" fillId="0" borderId="43" xfId="1" applyFont="1" applyBorder="1" applyAlignment="1">
      <alignment horizontal="left" vertical="top" wrapText="1"/>
    </xf>
    <xf numFmtId="164" fontId="12" fillId="0" borderId="5" xfId="1" applyFont="1" applyBorder="1" applyAlignment="1">
      <alignment horizontal="center" vertical="center" wrapText="1"/>
    </xf>
    <xf numFmtId="164" fontId="12" fillId="0" borderId="7" xfId="1" applyFont="1" applyBorder="1" applyAlignment="1">
      <alignment horizontal="center" vertical="center" wrapText="1"/>
    </xf>
    <xf numFmtId="165" fontId="13" fillId="0" borderId="5" xfId="1" applyNumberFormat="1" applyFont="1" applyBorder="1" applyAlignment="1">
      <alignment horizontal="center" vertical="center"/>
    </xf>
    <xf numFmtId="165" fontId="13" fillId="0" borderId="7" xfId="1" applyNumberFormat="1" applyFont="1" applyBorder="1" applyAlignment="1">
      <alignment horizontal="center" vertical="center"/>
    </xf>
    <xf numFmtId="164" fontId="5" fillId="0" borderId="5" xfId="1" applyFont="1" applyBorder="1" applyAlignment="1">
      <alignment horizontal="center" vertical="center" wrapText="1"/>
    </xf>
    <xf numFmtId="164" fontId="5" fillId="0" borderId="14" xfId="1" applyFont="1" applyBorder="1" applyAlignment="1">
      <alignment horizontal="center" vertical="center" wrapText="1"/>
    </xf>
    <xf numFmtId="165" fontId="6" fillId="0" borderId="36" xfId="1" applyNumberFormat="1" applyFont="1" applyBorder="1" applyAlignment="1">
      <alignment horizontal="center" vertical="center"/>
    </xf>
    <xf numFmtId="165" fontId="6" fillId="0" borderId="62" xfId="1" applyNumberFormat="1" applyFont="1" applyBorder="1" applyAlignment="1">
      <alignment horizontal="center" vertical="center"/>
    </xf>
    <xf numFmtId="164" fontId="4" fillId="0" borderId="61" xfId="1" applyFont="1" applyBorder="1" applyAlignment="1">
      <alignment horizontal="center" vertical="center" wrapText="1"/>
    </xf>
    <xf numFmtId="164" fontId="4" fillId="0" borderId="53" xfId="1" applyFont="1" applyBorder="1" applyAlignment="1">
      <alignment horizontal="center" vertical="center" wrapText="1"/>
    </xf>
    <xf numFmtId="164" fontId="4" fillId="0" borderId="63" xfId="1" applyFont="1" applyBorder="1" applyAlignment="1">
      <alignment horizontal="center" vertical="center" wrapText="1"/>
    </xf>
    <xf numFmtId="164" fontId="1" fillId="0" borderId="50" xfId="1" applyFont="1" applyBorder="1" applyAlignment="1">
      <alignment horizontal="center" vertical="center" wrapText="1"/>
    </xf>
    <xf numFmtId="164" fontId="1" fillId="0" borderId="51" xfId="1" applyFont="1" applyBorder="1" applyAlignment="1">
      <alignment horizontal="center" vertical="center" wrapText="1"/>
    </xf>
    <xf numFmtId="164" fontId="4" fillId="0" borderId="34" xfId="1" applyFont="1" applyBorder="1" applyAlignment="1">
      <alignment horizontal="center" vertical="center" wrapText="1"/>
    </xf>
    <xf numFmtId="164" fontId="8" fillId="0" borderId="52" xfId="1" applyFont="1" applyBorder="1" applyAlignment="1">
      <alignment horizontal="center" vertical="top" wrapText="1"/>
    </xf>
    <xf numFmtId="164" fontId="8" fillId="0" borderId="54" xfId="1" applyFont="1" applyBorder="1" applyAlignment="1">
      <alignment horizontal="center" vertical="top" wrapText="1"/>
    </xf>
    <xf numFmtId="164" fontId="8" fillId="0" borderId="57" xfId="1" applyFont="1" applyBorder="1" applyAlignment="1">
      <alignment horizontal="center" vertical="top" wrapText="1"/>
    </xf>
    <xf numFmtId="49" fontId="5" fillId="0" borderId="6" xfId="1" applyNumberFormat="1" applyFont="1" applyBorder="1" applyAlignment="1">
      <alignment horizontal="center" vertical="center"/>
    </xf>
    <xf numFmtId="49" fontId="5" fillId="0" borderId="0" xfId="1" applyNumberFormat="1" applyFont="1" applyBorder="1" applyAlignment="1">
      <alignment horizontal="center" vertical="center"/>
    </xf>
    <xf numFmtId="49" fontId="5" fillId="0" borderId="19" xfId="1" applyNumberFormat="1" applyFont="1" applyBorder="1" applyAlignment="1">
      <alignment horizontal="center" vertical="center"/>
    </xf>
    <xf numFmtId="164" fontId="1" fillId="0" borderId="41" xfId="1" applyFont="1" applyBorder="1" applyAlignment="1">
      <alignment horizontal="left" vertical="top" wrapText="1"/>
    </xf>
    <xf numFmtId="164" fontId="1" fillId="0" borderId="50" xfId="1" applyFont="1" applyBorder="1" applyAlignment="1">
      <alignment horizontal="left" vertical="top" wrapText="1"/>
    </xf>
    <xf numFmtId="164" fontId="1" fillId="0" borderId="58" xfId="1" applyFont="1" applyBorder="1" applyAlignment="1">
      <alignment horizontal="left" vertical="top" wrapText="1"/>
    </xf>
    <xf numFmtId="164" fontId="1" fillId="0" borderId="59" xfId="1" applyFont="1" applyBorder="1" applyAlignment="1">
      <alignment horizontal="left" vertical="top" wrapText="1"/>
    </xf>
    <xf numFmtId="164" fontId="1" fillId="0" borderId="60" xfId="1" applyFont="1" applyBorder="1" applyAlignment="1">
      <alignment horizontal="left" vertical="top" wrapText="1"/>
    </xf>
    <xf numFmtId="49" fontId="8" fillId="0" borderId="30" xfId="1" applyNumberFormat="1" applyFont="1" applyBorder="1" applyAlignment="1">
      <alignment horizontal="center" vertical="top" wrapText="1"/>
    </xf>
    <xf numFmtId="49" fontId="8" fillId="0" borderId="35" xfId="1" applyNumberFormat="1" applyFont="1" applyBorder="1" applyAlignment="1">
      <alignment horizontal="center" vertical="top" wrapText="1"/>
    </xf>
    <xf numFmtId="49" fontId="8" fillId="0" borderId="40" xfId="1" applyNumberFormat="1" applyFont="1" applyBorder="1" applyAlignment="1">
      <alignment horizontal="center" vertical="top" wrapText="1"/>
    </xf>
    <xf numFmtId="164" fontId="1" fillId="0" borderId="36" xfId="1" applyFont="1" applyBorder="1" applyAlignment="1">
      <alignment horizontal="center" vertical="center" wrapText="1"/>
    </xf>
    <xf numFmtId="164" fontId="4" fillId="0" borderId="45" xfId="1" applyFont="1" applyBorder="1" applyAlignment="1">
      <alignment horizontal="center" vertical="center" wrapText="1"/>
    </xf>
    <xf numFmtId="164" fontId="4" fillId="0" borderId="46" xfId="1" applyFont="1" applyBorder="1" applyAlignment="1">
      <alignment horizontal="center" vertical="center" wrapText="1"/>
    </xf>
    <xf numFmtId="49" fontId="8" fillId="0" borderId="44" xfId="1" applyNumberFormat="1" applyFont="1" applyBorder="1" applyAlignment="1">
      <alignment horizontal="center" vertical="top" wrapText="1"/>
    </xf>
    <xf numFmtId="164" fontId="1" fillId="0" borderId="16" xfId="1" applyFont="1" applyBorder="1" applyAlignment="1">
      <alignment horizontal="center" vertical="center" wrapText="1"/>
    </xf>
    <xf numFmtId="164" fontId="1" fillId="0" borderId="0" xfId="1" applyFont="1" applyBorder="1" applyAlignment="1">
      <alignment horizontal="center" vertical="center" wrapText="1"/>
    </xf>
    <xf numFmtId="164" fontId="1" fillId="0" borderId="17" xfId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top" wrapText="1"/>
    </xf>
    <xf numFmtId="49" fontId="8" fillId="0" borderId="8" xfId="0" applyNumberFormat="1" applyFont="1" applyBorder="1" applyAlignment="1">
      <alignment horizontal="center" vertical="top" wrapText="1"/>
    </xf>
    <xf numFmtId="49" fontId="8" fillId="0" borderId="26" xfId="0" applyNumberFormat="1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 vertical="center"/>
    </xf>
    <xf numFmtId="49" fontId="5" fillId="0" borderId="16" xfId="0" applyNumberFormat="1" applyFont="1" applyBorder="1" applyAlignment="1">
      <alignment horizontal="center" vertical="center"/>
    </xf>
    <xf numFmtId="49" fontId="5" fillId="0" borderId="24" xfId="0" applyNumberFormat="1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/>
    </xf>
    <xf numFmtId="49" fontId="5" fillId="0" borderId="25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164" fontId="4" fillId="0" borderId="77" xfId="1" applyFont="1" applyBorder="1" applyAlignment="1">
      <alignment horizontal="center" vertical="center" wrapText="1"/>
    </xf>
    <xf numFmtId="164" fontId="4" fillId="0" borderId="31" xfId="1" applyFont="1" applyBorder="1" applyAlignment="1">
      <alignment vertical="center" wrapText="1"/>
    </xf>
    <xf numFmtId="164" fontId="4" fillId="0" borderId="31" xfId="1" applyFont="1" applyBorder="1" applyAlignment="1">
      <alignment vertical="center"/>
    </xf>
    <xf numFmtId="164" fontId="4" fillId="0" borderId="49" xfId="1" applyFont="1" applyBorder="1" applyAlignment="1">
      <alignment vertical="center"/>
    </xf>
    <xf numFmtId="164" fontId="1" fillId="0" borderId="39" xfId="1" applyFont="1" applyBorder="1" applyAlignment="1">
      <alignment horizontal="center" vertical="center" wrapText="1"/>
    </xf>
    <xf numFmtId="164" fontId="1" fillId="0" borderId="0" xfId="1" applyFont="1" applyAlignment="1">
      <alignment horizontal="center" vertical="center" wrapText="1"/>
    </xf>
    <xf numFmtId="164" fontId="1" fillId="0" borderId="47" xfId="1" applyFont="1" applyBorder="1" applyAlignment="1">
      <alignment horizontal="center" vertical="center" wrapText="1"/>
    </xf>
    <xf numFmtId="164" fontId="1" fillId="0" borderId="16" xfId="1" applyFont="1" applyBorder="1" applyAlignment="1">
      <alignment horizontal="left" vertical="top" wrapText="1"/>
    </xf>
    <xf numFmtId="164" fontId="1" fillId="0" borderId="0" xfId="1" applyFont="1" applyAlignment="1">
      <alignment horizontal="left" vertical="top" wrapText="1"/>
    </xf>
    <xf numFmtId="164" fontId="1" fillId="0" borderId="64" xfId="1" applyFont="1" applyBorder="1" applyAlignment="1">
      <alignment horizontal="left" vertical="top" wrapText="1"/>
    </xf>
  </cellXfs>
  <cellStyles count="14">
    <cellStyle name="Normál" xfId="0" builtinId="0"/>
    <cellStyle name="Normál 2" xfId="1" xr:uid="{00000000-0005-0000-0000-000001000000}"/>
    <cellStyle name="Normál 2 2" xfId="2" xr:uid="{00000000-0005-0000-0000-000002000000}"/>
    <cellStyle name="Normál 2_forgó" xfId="7" xr:uid="{00000000-0005-0000-0000-000003000000}"/>
    <cellStyle name="Normál 3" xfId="3" xr:uid="{00000000-0005-0000-0000-000004000000}"/>
    <cellStyle name="Normál 3 2" xfId="4" xr:uid="{00000000-0005-0000-0000-000005000000}"/>
    <cellStyle name="Normál 3 3" xfId="11" xr:uid="{00000000-0005-0000-0000-000006000000}"/>
    <cellStyle name="Normál 3_forgó" xfId="8" xr:uid="{00000000-0005-0000-0000-000007000000}"/>
    <cellStyle name="Normál 4" xfId="5" xr:uid="{00000000-0005-0000-0000-000008000000}"/>
    <cellStyle name="Normál 5" xfId="6" xr:uid="{00000000-0005-0000-0000-000009000000}"/>
    <cellStyle name="Normál 5 2" xfId="12" xr:uid="{00000000-0005-0000-0000-00000A000000}"/>
    <cellStyle name="Normál 5_forgó" xfId="9" xr:uid="{00000000-0005-0000-0000-00000B000000}"/>
    <cellStyle name="Normál 6" xfId="10" xr:uid="{00000000-0005-0000-0000-00000C000000}"/>
    <cellStyle name="Normál 7" xfId="13" xr:uid="{D0C601A8-BCB4-4AE5-B5FB-A1F592057D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4.jpeg"/><Relationship Id="rId21" Type="http://schemas.openxmlformats.org/officeDocument/2006/relationships/image" Target="../media/image22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50" Type="http://schemas.openxmlformats.org/officeDocument/2006/relationships/image" Target="../media/image50.jp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microsoft.com/office/2007/relationships/hdphoto" Target="../media/hdphoto1.wdp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29" Type="http://schemas.openxmlformats.org/officeDocument/2006/relationships/image" Target="../media/image29.pn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jp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9.pn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2282223</xdr:colOff>
      <xdr:row>1</xdr:row>
      <xdr:rowOff>52916</xdr:rowOff>
    </xdr:from>
    <xdr:to>
      <xdr:col>1</xdr:col>
      <xdr:colOff>1667933</xdr:colOff>
      <xdr:row>2</xdr:row>
      <xdr:rowOff>48190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355A463B-1ADC-4AA1-9E74-2AE05DB4F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223" y="698499"/>
          <a:ext cx="3407377" cy="240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206952</xdr:colOff>
      <xdr:row>13</xdr:row>
      <xdr:rowOff>32039</xdr:rowOff>
    </xdr:from>
    <xdr:to>
      <xdr:col>4</xdr:col>
      <xdr:colOff>402686</xdr:colOff>
      <xdr:row>13</xdr:row>
      <xdr:rowOff>281158</xdr:rowOff>
    </xdr:to>
    <xdr:sp macro="" textlink="">
      <xdr:nvSpPr>
        <xdr:cNvPr id="12" name="Derékszögű háromszö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flipH="1">
          <a:off x="12039600" y="43456514"/>
          <a:ext cx="0" cy="249119"/>
        </a:xfrm>
        <a:prstGeom prst="rtTriangle">
          <a:avLst/>
        </a:prstGeom>
        <a:solidFill>
          <a:srgbClr val="CEF70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20</xdr:col>
      <xdr:colOff>206952</xdr:colOff>
      <xdr:row>13</xdr:row>
      <xdr:rowOff>32039</xdr:rowOff>
    </xdr:from>
    <xdr:to>
      <xdr:col>20</xdr:col>
      <xdr:colOff>402686</xdr:colOff>
      <xdr:row>13</xdr:row>
      <xdr:rowOff>281158</xdr:rowOff>
    </xdr:to>
    <xdr:sp macro="" textlink="">
      <xdr:nvSpPr>
        <xdr:cNvPr id="4" name="Derékszögű háromszö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3609975" y="8404514"/>
          <a:ext cx="0" cy="249119"/>
        </a:xfrm>
        <a:prstGeom prst="rtTriangle">
          <a:avLst/>
        </a:prstGeom>
        <a:solidFill>
          <a:srgbClr val="CEF70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4</xdr:col>
      <xdr:colOff>206952</xdr:colOff>
      <xdr:row>26</xdr:row>
      <xdr:rowOff>32039</xdr:rowOff>
    </xdr:from>
    <xdr:to>
      <xdr:col>4</xdr:col>
      <xdr:colOff>402686</xdr:colOff>
      <xdr:row>26</xdr:row>
      <xdr:rowOff>281158</xdr:rowOff>
    </xdr:to>
    <xdr:sp macro="" textlink="">
      <xdr:nvSpPr>
        <xdr:cNvPr id="11" name="Derékszögű háromszög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flipH="1">
          <a:off x="3609975" y="4070639"/>
          <a:ext cx="0" cy="249119"/>
        </a:xfrm>
        <a:prstGeom prst="rtTriangle">
          <a:avLst/>
        </a:prstGeom>
        <a:solidFill>
          <a:srgbClr val="CEF70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20</xdr:col>
      <xdr:colOff>206952</xdr:colOff>
      <xdr:row>26</xdr:row>
      <xdr:rowOff>32039</xdr:rowOff>
    </xdr:from>
    <xdr:to>
      <xdr:col>20</xdr:col>
      <xdr:colOff>402686</xdr:colOff>
      <xdr:row>26</xdr:row>
      <xdr:rowOff>281158</xdr:rowOff>
    </xdr:to>
    <xdr:sp macro="" textlink="">
      <xdr:nvSpPr>
        <xdr:cNvPr id="16" name="Derékszögű háromszög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flipH="1">
          <a:off x="13249275" y="4070639"/>
          <a:ext cx="0" cy="249119"/>
        </a:xfrm>
        <a:prstGeom prst="rtTriangle">
          <a:avLst/>
        </a:prstGeom>
        <a:solidFill>
          <a:srgbClr val="CEF70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4</xdr:col>
      <xdr:colOff>206952</xdr:colOff>
      <xdr:row>39</xdr:row>
      <xdr:rowOff>32039</xdr:rowOff>
    </xdr:from>
    <xdr:to>
      <xdr:col>4</xdr:col>
      <xdr:colOff>402686</xdr:colOff>
      <xdr:row>39</xdr:row>
      <xdr:rowOff>281158</xdr:rowOff>
    </xdr:to>
    <xdr:sp macro="" textlink="">
      <xdr:nvSpPr>
        <xdr:cNvPr id="17" name="Derékszögű háromszö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3609975" y="4070639"/>
          <a:ext cx="0" cy="249119"/>
        </a:xfrm>
        <a:prstGeom prst="rtTriangle">
          <a:avLst/>
        </a:prstGeom>
        <a:solidFill>
          <a:srgbClr val="CEF70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20</xdr:col>
      <xdr:colOff>206952</xdr:colOff>
      <xdr:row>39</xdr:row>
      <xdr:rowOff>32039</xdr:rowOff>
    </xdr:from>
    <xdr:to>
      <xdr:col>20</xdr:col>
      <xdr:colOff>402686</xdr:colOff>
      <xdr:row>39</xdr:row>
      <xdr:rowOff>281158</xdr:rowOff>
    </xdr:to>
    <xdr:sp macro="" textlink="">
      <xdr:nvSpPr>
        <xdr:cNvPr id="18" name="Derékszögű háromszög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13249275" y="4070639"/>
          <a:ext cx="0" cy="249119"/>
        </a:xfrm>
        <a:prstGeom prst="rtTriangle">
          <a:avLst/>
        </a:prstGeom>
        <a:solidFill>
          <a:srgbClr val="CEF70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oneCellAnchor>
    <xdr:from>
      <xdr:col>0</xdr:col>
      <xdr:colOff>104775</xdr:colOff>
      <xdr:row>5</xdr:row>
      <xdr:rowOff>247650</xdr:rowOff>
    </xdr:from>
    <xdr:ext cx="1905000" cy="2903529"/>
    <xdr:pic>
      <xdr:nvPicPr>
        <xdr:cNvPr id="8" name="Kép 9">
          <a:extLst>
            <a:ext uri="{FF2B5EF4-FFF2-40B4-BE49-F238E27FC236}">
              <a16:creationId xmlns:a16="http://schemas.microsoft.com/office/drawing/2014/main" id="{6867F81D-412E-4C49-A42D-58892819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87830"/>
          <a:ext cx="1905000" cy="290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1114425</xdr:colOff>
      <xdr:row>3</xdr:row>
      <xdr:rowOff>22225</xdr:rowOff>
    </xdr:from>
    <xdr:ext cx="923925" cy="1412894"/>
    <xdr:pic>
      <xdr:nvPicPr>
        <xdr:cNvPr id="9" name="Kép 89">
          <a:extLst>
            <a:ext uri="{FF2B5EF4-FFF2-40B4-BE49-F238E27FC236}">
              <a16:creationId xmlns:a16="http://schemas.microsoft.com/office/drawing/2014/main" id="{32CD8877-C7E5-4C6A-B53E-66BD988B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59485"/>
          <a:ext cx="923925" cy="1412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152400</xdr:colOff>
      <xdr:row>9</xdr:row>
      <xdr:rowOff>76200</xdr:rowOff>
    </xdr:from>
    <xdr:ext cx="1819275" cy="2295230"/>
    <xdr:pic>
      <xdr:nvPicPr>
        <xdr:cNvPr id="10" name="Kép 14">
          <a:extLst>
            <a:ext uri="{FF2B5EF4-FFF2-40B4-BE49-F238E27FC236}">
              <a16:creationId xmlns:a16="http://schemas.microsoft.com/office/drawing/2014/main" id="{0C29817C-FAF3-4FA4-BCA9-1AF0C144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5380" y="2339340"/>
          <a:ext cx="1819275" cy="229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1038225</xdr:colOff>
      <xdr:row>3</xdr:row>
      <xdr:rowOff>47625</xdr:rowOff>
    </xdr:from>
    <xdr:ext cx="1000125" cy="1393844"/>
    <xdr:pic>
      <xdr:nvPicPr>
        <xdr:cNvPr id="13" name="Kép 351">
          <a:extLst>
            <a:ext uri="{FF2B5EF4-FFF2-40B4-BE49-F238E27FC236}">
              <a16:creationId xmlns:a16="http://schemas.microsoft.com/office/drawing/2014/main" id="{791BC205-9DDF-4808-A987-6E739475D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1205" y="984885"/>
          <a:ext cx="1000125" cy="1393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twoCellAnchor editAs="oneCell">
    <xdr:from>
      <xdr:col>0</xdr:col>
      <xdr:colOff>159026</xdr:colOff>
      <xdr:row>16</xdr:row>
      <xdr:rowOff>193597</xdr:rowOff>
    </xdr:from>
    <xdr:to>
      <xdr:col>0</xdr:col>
      <xdr:colOff>2044405</xdr:colOff>
      <xdr:row>26</xdr:row>
      <xdr:rowOff>210548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48AF5E6B-86D6-42BD-A579-BE4BB37C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9026" y="18931177"/>
          <a:ext cx="1885379" cy="3514531"/>
        </a:xfrm>
        <a:prstGeom prst="rect">
          <a:avLst/>
        </a:prstGeom>
      </xdr:spPr>
    </xdr:pic>
    <xdr:clientData/>
  </xdr:twoCellAnchor>
  <xdr:twoCellAnchor editAs="oneCell">
    <xdr:from>
      <xdr:col>0</xdr:col>
      <xdr:colOff>1455965</xdr:colOff>
      <xdr:row>17</xdr:row>
      <xdr:rowOff>110627</xdr:rowOff>
    </xdr:from>
    <xdr:to>
      <xdr:col>0</xdr:col>
      <xdr:colOff>2065439</xdr:colOff>
      <xdr:row>19</xdr:row>
      <xdr:rowOff>173562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DDC7D5D-C666-467A-955D-0FCD833C3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5" y="19099667"/>
          <a:ext cx="609474" cy="565855"/>
        </a:xfrm>
        <a:prstGeom prst="rect">
          <a:avLst/>
        </a:prstGeom>
      </xdr:spPr>
    </xdr:pic>
    <xdr:clientData/>
  </xdr:twoCellAnchor>
  <xdr:oneCellAnchor>
    <xdr:from>
      <xdr:col>0</xdr:col>
      <xdr:colOff>1184566</xdr:colOff>
      <xdr:row>15</xdr:row>
      <xdr:rowOff>278423</xdr:rowOff>
    </xdr:from>
    <xdr:ext cx="914400" cy="295397"/>
    <xdr:pic>
      <xdr:nvPicPr>
        <xdr:cNvPr id="19" name="Kép 18">
          <a:extLst>
            <a:ext uri="{FF2B5EF4-FFF2-40B4-BE49-F238E27FC236}">
              <a16:creationId xmlns:a16="http://schemas.microsoft.com/office/drawing/2014/main" id="{36B6D894-D0D3-4620-8827-BAB01ED1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566" y="18718823"/>
          <a:ext cx="914400" cy="295397"/>
        </a:xfrm>
        <a:prstGeom prst="rect">
          <a:avLst/>
        </a:prstGeom>
      </xdr:spPr>
    </xdr:pic>
    <xdr:clientData/>
  </xdr:oneCellAnchor>
  <xdr:twoCellAnchor editAs="oneCell">
    <xdr:from>
      <xdr:col>16</xdr:col>
      <xdr:colOff>136071</xdr:colOff>
      <xdr:row>18</xdr:row>
      <xdr:rowOff>176345</xdr:rowOff>
    </xdr:from>
    <xdr:to>
      <xdr:col>16</xdr:col>
      <xdr:colOff>1995000</xdr:colOff>
      <xdr:row>26</xdr:row>
      <xdr:rowOff>55956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68ED8A62-CD9E-493B-894D-25E9B520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52511" y="19416845"/>
          <a:ext cx="1858929" cy="2874271"/>
        </a:xfrm>
        <a:prstGeom prst="rect">
          <a:avLst/>
        </a:prstGeom>
      </xdr:spPr>
    </xdr:pic>
    <xdr:clientData/>
  </xdr:twoCellAnchor>
  <xdr:twoCellAnchor editAs="oneCell">
    <xdr:from>
      <xdr:col>16</xdr:col>
      <xdr:colOff>1170214</xdr:colOff>
      <xdr:row>16</xdr:row>
      <xdr:rowOff>69725</xdr:rowOff>
    </xdr:from>
    <xdr:to>
      <xdr:col>16</xdr:col>
      <xdr:colOff>1979412</xdr:colOff>
      <xdr:row>21</xdr:row>
      <xdr:rowOff>36725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2865FB44-E5E8-4ED3-AE8E-AC3603C1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86654" y="18807305"/>
          <a:ext cx="809198" cy="1132860"/>
        </a:xfrm>
        <a:prstGeom prst="rect">
          <a:avLst/>
        </a:prstGeom>
      </xdr:spPr>
    </xdr:pic>
    <xdr:clientData/>
  </xdr:twoCellAnchor>
  <xdr:oneCellAnchor>
    <xdr:from>
      <xdr:col>8</xdr:col>
      <xdr:colOff>110422</xdr:colOff>
      <xdr:row>18</xdr:row>
      <xdr:rowOff>29120</xdr:rowOff>
    </xdr:from>
    <xdr:ext cx="1929742" cy="3168559"/>
    <xdr:pic>
      <xdr:nvPicPr>
        <xdr:cNvPr id="23" name="Kép 22">
          <a:extLst>
            <a:ext uri="{FF2B5EF4-FFF2-40B4-BE49-F238E27FC236}">
              <a16:creationId xmlns:a16="http://schemas.microsoft.com/office/drawing/2014/main" id="{DC7A4664-2B8A-477E-A8EA-A21FBEC4C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1" t="7759" r="7777" b="2658"/>
        <a:stretch/>
      </xdr:blipFill>
      <xdr:spPr>
        <a:xfrm>
          <a:off x="4903402" y="19269620"/>
          <a:ext cx="1929742" cy="3168559"/>
        </a:xfrm>
        <a:prstGeom prst="rect">
          <a:avLst/>
        </a:prstGeom>
      </xdr:spPr>
    </xdr:pic>
    <xdr:clientData/>
  </xdr:oneCellAnchor>
  <xdr:oneCellAnchor>
    <xdr:from>
      <xdr:col>13</xdr:col>
      <xdr:colOff>246466</xdr:colOff>
      <xdr:row>25</xdr:row>
      <xdr:rowOff>1685964</xdr:rowOff>
    </xdr:from>
    <xdr:ext cx="872567" cy="268455"/>
    <xdr:pic>
      <xdr:nvPicPr>
        <xdr:cNvPr id="24" name="Kép 23">
          <a:extLst>
            <a:ext uri="{FF2B5EF4-FFF2-40B4-BE49-F238E27FC236}">
              <a16:creationId xmlns:a16="http://schemas.microsoft.com/office/drawing/2014/main" id="{803AF4FE-5F50-485F-9E26-6D014048F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946" y="22229484"/>
          <a:ext cx="872567" cy="268455"/>
        </a:xfrm>
        <a:prstGeom prst="rect">
          <a:avLst/>
        </a:prstGeom>
      </xdr:spPr>
    </xdr:pic>
    <xdr:clientData/>
  </xdr:oneCellAnchor>
  <xdr:oneCellAnchor>
    <xdr:from>
      <xdr:col>8</xdr:col>
      <xdr:colOff>1133475</xdr:colOff>
      <xdr:row>16</xdr:row>
      <xdr:rowOff>28575</xdr:rowOff>
    </xdr:from>
    <xdr:ext cx="914400" cy="308238"/>
    <xdr:pic>
      <xdr:nvPicPr>
        <xdr:cNvPr id="25" name="Kép 24">
          <a:extLst>
            <a:ext uri="{FF2B5EF4-FFF2-40B4-BE49-F238E27FC236}">
              <a16:creationId xmlns:a16="http://schemas.microsoft.com/office/drawing/2014/main" id="{3ECD1D5C-F61D-430A-BEAC-D2172997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455" y="18766155"/>
          <a:ext cx="914400" cy="308238"/>
        </a:xfrm>
        <a:prstGeom prst="rect">
          <a:avLst/>
        </a:prstGeom>
      </xdr:spPr>
    </xdr:pic>
    <xdr:clientData/>
  </xdr:oneCellAnchor>
  <xdr:twoCellAnchor editAs="oneCell">
    <xdr:from>
      <xdr:col>8</xdr:col>
      <xdr:colOff>1415142</xdr:colOff>
      <xdr:row>17</xdr:row>
      <xdr:rowOff>204106</xdr:rowOff>
    </xdr:from>
    <xdr:to>
      <xdr:col>8</xdr:col>
      <xdr:colOff>2024616</xdr:colOff>
      <xdr:row>20</xdr:row>
      <xdr:rowOff>8505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C794A674-5B2A-42E9-A47E-2C9E2FAA4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122" y="19193146"/>
          <a:ext cx="609474" cy="558779"/>
        </a:xfrm>
        <a:prstGeom prst="rect">
          <a:avLst/>
        </a:prstGeom>
      </xdr:spPr>
    </xdr:pic>
    <xdr:clientData/>
  </xdr:twoCellAnchor>
  <xdr:twoCellAnchor editAs="oneCell">
    <xdr:from>
      <xdr:col>16</xdr:col>
      <xdr:colOff>125185</xdr:colOff>
      <xdr:row>16</xdr:row>
      <xdr:rowOff>2720</xdr:rowOff>
    </xdr:from>
    <xdr:to>
      <xdr:col>16</xdr:col>
      <xdr:colOff>734659</xdr:colOff>
      <xdr:row>18</xdr:row>
      <xdr:rowOff>65655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CA1800E8-1DC1-49F9-A491-B88024C8D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1625" y="18740300"/>
          <a:ext cx="609474" cy="5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9230</xdr:colOff>
      <xdr:row>30</xdr:row>
      <xdr:rowOff>26701</xdr:rowOff>
    </xdr:from>
    <xdr:to>
      <xdr:col>0</xdr:col>
      <xdr:colOff>1973980</xdr:colOff>
      <xdr:row>39</xdr:row>
      <xdr:rowOff>198120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39FB62F7-CD2F-47E8-B390-A996F98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30" y="23321041"/>
          <a:ext cx="1964750" cy="3417539"/>
        </a:xfrm>
        <a:prstGeom prst="rect">
          <a:avLst/>
        </a:prstGeom>
      </xdr:spPr>
    </xdr:pic>
    <xdr:clientData/>
  </xdr:twoCellAnchor>
  <xdr:twoCellAnchor editAs="oneCell">
    <xdr:from>
      <xdr:col>0</xdr:col>
      <xdr:colOff>1213941</xdr:colOff>
      <xdr:row>28</xdr:row>
      <xdr:rowOff>274863</xdr:rowOff>
    </xdr:from>
    <xdr:to>
      <xdr:col>0</xdr:col>
      <xdr:colOff>2001377</xdr:colOff>
      <xdr:row>36</xdr:row>
      <xdr:rowOff>78022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4D0CAFB5-5F49-4519-B015-7E9AF7CF6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3941" y="23020563"/>
          <a:ext cx="787436" cy="1578619"/>
        </a:xfrm>
        <a:prstGeom prst="rect">
          <a:avLst/>
        </a:prstGeom>
      </xdr:spPr>
    </xdr:pic>
    <xdr:clientData/>
  </xdr:twoCellAnchor>
  <xdr:twoCellAnchor editAs="oneCell">
    <xdr:from>
      <xdr:col>8</xdr:col>
      <xdr:colOff>95369</xdr:colOff>
      <xdr:row>32</xdr:row>
      <xdr:rowOff>79632</xdr:rowOff>
    </xdr:from>
    <xdr:to>
      <xdr:col>8</xdr:col>
      <xdr:colOff>1963601</xdr:colOff>
      <xdr:row>38</xdr:row>
      <xdr:rowOff>1619250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id="{F062468D-1EE5-4F3F-9EC2-C9318E26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88349" y="23876892"/>
          <a:ext cx="1868232" cy="2591178"/>
        </a:xfrm>
        <a:prstGeom prst="rect">
          <a:avLst/>
        </a:prstGeom>
      </xdr:spPr>
    </xdr:pic>
    <xdr:clientData/>
  </xdr:twoCellAnchor>
  <xdr:twoCellAnchor editAs="oneCell">
    <xdr:from>
      <xdr:col>16</xdr:col>
      <xdr:colOff>68035</xdr:colOff>
      <xdr:row>33</xdr:row>
      <xdr:rowOff>54547</xdr:rowOff>
    </xdr:from>
    <xdr:to>
      <xdr:col>16</xdr:col>
      <xdr:colOff>1994380</xdr:colOff>
      <xdr:row>39</xdr:row>
      <xdr:rowOff>120259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61734AC4-3D1B-4C4F-8F17-821447FB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684475" y="24103267"/>
          <a:ext cx="1926345" cy="2557452"/>
        </a:xfrm>
        <a:prstGeom prst="rect">
          <a:avLst/>
        </a:prstGeom>
      </xdr:spPr>
    </xdr:pic>
    <xdr:clientData/>
  </xdr:twoCellAnchor>
  <xdr:twoCellAnchor editAs="oneCell">
    <xdr:from>
      <xdr:col>16</xdr:col>
      <xdr:colOff>1172878</xdr:colOff>
      <xdr:row>29</xdr:row>
      <xdr:rowOff>81642</xdr:rowOff>
    </xdr:from>
    <xdr:to>
      <xdr:col>16</xdr:col>
      <xdr:colOff>1962671</xdr:colOff>
      <xdr:row>34</xdr:row>
      <xdr:rowOff>138556</xdr:rowOff>
    </xdr:to>
    <xdr:pic>
      <xdr:nvPicPr>
        <xdr:cNvPr id="32" name="Kép 31">
          <a:extLst>
            <a:ext uri="{FF2B5EF4-FFF2-40B4-BE49-F238E27FC236}">
              <a16:creationId xmlns:a16="http://schemas.microsoft.com/office/drawing/2014/main" id="{B3115B05-5A23-4964-A221-5848D27A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89318" y="23124522"/>
          <a:ext cx="789793" cy="1222774"/>
        </a:xfrm>
        <a:prstGeom prst="rect">
          <a:avLst/>
        </a:prstGeom>
      </xdr:spPr>
    </xdr:pic>
    <xdr:clientData/>
  </xdr:twoCellAnchor>
  <xdr:twoCellAnchor editAs="oneCell">
    <xdr:from>
      <xdr:col>0</xdr:col>
      <xdr:colOff>86495</xdr:colOff>
      <xdr:row>44</xdr:row>
      <xdr:rowOff>183654</xdr:rowOff>
    </xdr:from>
    <xdr:to>
      <xdr:col>0</xdr:col>
      <xdr:colOff>2017526</xdr:colOff>
      <xdr:row>52</xdr:row>
      <xdr:rowOff>189867</xdr:rowOff>
    </xdr:to>
    <xdr:pic>
      <xdr:nvPicPr>
        <xdr:cNvPr id="41" name="Kép 40">
          <a:extLst>
            <a:ext uri="{FF2B5EF4-FFF2-40B4-BE49-F238E27FC236}">
              <a16:creationId xmlns:a16="http://schemas.microsoft.com/office/drawing/2014/main" id="{2D08CF62-B6C9-4DDA-A7C1-66737C97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6495" y="28034754"/>
          <a:ext cx="1931031" cy="3000873"/>
        </a:xfrm>
        <a:prstGeom prst="rect">
          <a:avLst/>
        </a:prstGeom>
      </xdr:spPr>
    </xdr:pic>
    <xdr:clientData/>
  </xdr:twoCellAnchor>
  <xdr:twoCellAnchor editAs="oneCell">
    <xdr:from>
      <xdr:col>0</xdr:col>
      <xdr:colOff>1313388</xdr:colOff>
      <xdr:row>41</xdr:row>
      <xdr:rowOff>285164</xdr:rowOff>
    </xdr:from>
    <xdr:to>
      <xdr:col>0</xdr:col>
      <xdr:colOff>1950971</xdr:colOff>
      <xdr:row>46</xdr:row>
      <xdr:rowOff>71422</xdr:rowOff>
    </xdr:to>
    <xdr:pic>
      <xdr:nvPicPr>
        <xdr:cNvPr id="42" name="Kép 41">
          <a:extLst>
            <a:ext uri="{FF2B5EF4-FFF2-40B4-BE49-F238E27FC236}">
              <a16:creationId xmlns:a16="http://schemas.microsoft.com/office/drawing/2014/main" id="{35089205-89B6-4993-9F0C-C243C21AA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13388" y="27336164"/>
          <a:ext cx="637583" cy="1081658"/>
        </a:xfrm>
        <a:prstGeom prst="rect">
          <a:avLst/>
        </a:prstGeom>
      </xdr:spPr>
    </xdr:pic>
    <xdr:clientData/>
  </xdr:twoCellAnchor>
  <xdr:oneCellAnchor>
    <xdr:from>
      <xdr:col>16</xdr:col>
      <xdr:colOff>78005</xdr:colOff>
      <xdr:row>42</xdr:row>
      <xdr:rowOff>246935</xdr:rowOff>
    </xdr:from>
    <xdr:ext cx="1918273" cy="3290923"/>
    <xdr:pic>
      <xdr:nvPicPr>
        <xdr:cNvPr id="43" name="Kép 42">
          <a:extLst>
            <a:ext uri="{FF2B5EF4-FFF2-40B4-BE49-F238E27FC236}">
              <a16:creationId xmlns:a16="http://schemas.microsoft.com/office/drawing/2014/main" id="{C9864EDC-8F78-4B36-9080-550F47162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" t="1672" r="2153"/>
        <a:stretch/>
      </xdr:blipFill>
      <xdr:spPr>
        <a:xfrm>
          <a:off x="9694445" y="27595115"/>
          <a:ext cx="1918273" cy="3290923"/>
        </a:xfrm>
        <a:prstGeom prst="rect">
          <a:avLst/>
        </a:prstGeom>
      </xdr:spPr>
    </xdr:pic>
    <xdr:clientData/>
  </xdr:oneCellAnchor>
  <xdr:oneCellAnchor>
    <xdr:from>
      <xdr:col>8</xdr:col>
      <xdr:colOff>106456</xdr:colOff>
      <xdr:row>45</xdr:row>
      <xdr:rowOff>6960</xdr:rowOff>
    </xdr:from>
    <xdr:ext cx="1910880" cy="2911197"/>
    <xdr:pic>
      <xdr:nvPicPr>
        <xdr:cNvPr id="45" name="Kép 44">
          <a:extLst>
            <a:ext uri="{FF2B5EF4-FFF2-40B4-BE49-F238E27FC236}">
              <a16:creationId xmlns:a16="http://schemas.microsoft.com/office/drawing/2014/main" id="{4B4B9881-1C8B-4436-A8F2-F7A1D8F9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436" y="28109520"/>
          <a:ext cx="1910880" cy="2911197"/>
        </a:xfrm>
        <a:prstGeom prst="rect">
          <a:avLst/>
        </a:prstGeom>
      </xdr:spPr>
    </xdr:pic>
    <xdr:clientData/>
  </xdr:oneCellAnchor>
  <xdr:oneCellAnchor>
    <xdr:from>
      <xdr:col>13</xdr:col>
      <xdr:colOff>144353</xdr:colOff>
      <xdr:row>51</xdr:row>
      <xdr:rowOff>1632265</xdr:rowOff>
    </xdr:from>
    <xdr:ext cx="872568" cy="276743"/>
    <xdr:pic>
      <xdr:nvPicPr>
        <xdr:cNvPr id="46" name="Kép 45">
          <a:extLst>
            <a:ext uri="{FF2B5EF4-FFF2-40B4-BE49-F238E27FC236}">
              <a16:creationId xmlns:a16="http://schemas.microsoft.com/office/drawing/2014/main" id="{D1C08896-987D-4423-B361-0357D2FB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6833" y="30786385"/>
          <a:ext cx="872568" cy="276743"/>
        </a:xfrm>
        <a:prstGeom prst="rect">
          <a:avLst/>
        </a:prstGeom>
      </xdr:spPr>
    </xdr:pic>
    <xdr:clientData/>
  </xdr:oneCellAnchor>
  <xdr:oneCellAnchor>
    <xdr:from>
      <xdr:col>0</xdr:col>
      <xdr:colOff>165100</xdr:colOff>
      <xdr:row>57</xdr:row>
      <xdr:rowOff>50800</xdr:rowOff>
    </xdr:from>
    <xdr:ext cx="1876425" cy="3175971"/>
    <xdr:pic>
      <xdr:nvPicPr>
        <xdr:cNvPr id="47" name="Kép 37">
          <a:extLst>
            <a:ext uri="{FF2B5EF4-FFF2-40B4-BE49-F238E27FC236}">
              <a16:creationId xmlns:a16="http://schemas.microsoft.com/office/drawing/2014/main" id="{AFC7A66A-4F7A-4D36-87EF-FA948360B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1540" y="32778700"/>
          <a:ext cx="1876425" cy="3175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5</xdr:col>
      <xdr:colOff>254376</xdr:colOff>
      <xdr:row>64</xdr:row>
      <xdr:rowOff>1668591</xdr:rowOff>
    </xdr:from>
    <xdr:ext cx="872567" cy="276744"/>
    <xdr:pic>
      <xdr:nvPicPr>
        <xdr:cNvPr id="48" name="Kép 47">
          <a:extLst>
            <a:ext uri="{FF2B5EF4-FFF2-40B4-BE49-F238E27FC236}">
              <a16:creationId xmlns:a16="http://schemas.microsoft.com/office/drawing/2014/main" id="{CA6047AA-0F6E-44BE-8847-7961BE99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2216" y="35699511"/>
          <a:ext cx="872567" cy="276744"/>
        </a:xfrm>
        <a:prstGeom prst="rect">
          <a:avLst/>
        </a:prstGeom>
      </xdr:spPr>
    </xdr:pic>
    <xdr:clientData/>
  </xdr:oneCellAnchor>
  <xdr:oneCellAnchor>
    <xdr:from>
      <xdr:col>8</xdr:col>
      <xdr:colOff>1333500</xdr:colOff>
      <xdr:row>55</xdr:row>
      <xdr:rowOff>9525</xdr:rowOff>
    </xdr:from>
    <xdr:ext cx="749300" cy="245440"/>
    <xdr:pic>
      <xdr:nvPicPr>
        <xdr:cNvPr id="49" name="Kép 48">
          <a:extLst>
            <a:ext uri="{FF2B5EF4-FFF2-40B4-BE49-F238E27FC236}">
              <a16:creationId xmlns:a16="http://schemas.microsoft.com/office/drawing/2014/main" id="{AB9F6093-7678-4240-A2E4-2FB96C1F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5300" y="32234505"/>
          <a:ext cx="749300" cy="245440"/>
        </a:xfrm>
        <a:prstGeom prst="rect">
          <a:avLst/>
        </a:prstGeom>
      </xdr:spPr>
    </xdr:pic>
    <xdr:clientData fLocksWithSheet="0"/>
  </xdr:oneCellAnchor>
  <xdr:oneCellAnchor>
    <xdr:from>
      <xdr:col>8</xdr:col>
      <xdr:colOff>249267</xdr:colOff>
      <xdr:row>57</xdr:row>
      <xdr:rowOff>238263</xdr:rowOff>
    </xdr:from>
    <xdr:ext cx="1912257" cy="2963226"/>
    <xdr:pic>
      <xdr:nvPicPr>
        <xdr:cNvPr id="50" name="Kép 49">
          <a:extLst>
            <a:ext uri="{FF2B5EF4-FFF2-40B4-BE49-F238E27FC236}">
              <a16:creationId xmlns:a16="http://schemas.microsoft.com/office/drawing/2014/main" id="{5CE5E4DC-4131-4D83-B335-AF892AB9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1067" y="32966163"/>
          <a:ext cx="1912257" cy="2963226"/>
        </a:xfrm>
        <a:prstGeom prst="rect">
          <a:avLst/>
        </a:prstGeom>
      </xdr:spPr>
    </xdr:pic>
    <xdr:clientData/>
  </xdr:oneCellAnchor>
  <xdr:oneCellAnchor>
    <xdr:from>
      <xdr:col>13</xdr:col>
      <xdr:colOff>246467</xdr:colOff>
      <xdr:row>64</xdr:row>
      <xdr:rowOff>1668592</xdr:rowOff>
    </xdr:from>
    <xdr:ext cx="872557" cy="276744"/>
    <xdr:pic>
      <xdr:nvPicPr>
        <xdr:cNvPr id="51" name="Kép 50">
          <a:extLst>
            <a:ext uri="{FF2B5EF4-FFF2-40B4-BE49-F238E27FC236}">
              <a16:creationId xmlns:a16="http://schemas.microsoft.com/office/drawing/2014/main" id="{C664C6EF-3E78-467B-AC8E-E712660D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06807" y="35699512"/>
          <a:ext cx="872557" cy="276744"/>
        </a:xfrm>
        <a:prstGeom prst="rect">
          <a:avLst/>
        </a:prstGeom>
      </xdr:spPr>
    </xdr:pic>
    <xdr:clientData/>
  </xdr:oneCellAnchor>
  <xdr:oneCellAnchor>
    <xdr:from>
      <xdr:col>16</xdr:col>
      <xdr:colOff>123825</xdr:colOff>
      <xdr:row>57</xdr:row>
      <xdr:rowOff>105744</xdr:rowOff>
    </xdr:from>
    <xdr:ext cx="1857375" cy="3060700"/>
    <xdr:pic>
      <xdr:nvPicPr>
        <xdr:cNvPr id="54" name="Kép 40">
          <a:extLst>
            <a:ext uri="{FF2B5EF4-FFF2-40B4-BE49-F238E27FC236}">
              <a16:creationId xmlns:a16="http://schemas.microsoft.com/office/drawing/2014/main" id="{6BE067D5-623B-4B3E-941A-792EA3A2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7116084"/>
          <a:ext cx="1857375" cy="306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1073727</xdr:colOff>
      <xdr:row>55</xdr:row>
      <xdr:rowOff>138545</xdr:rowOff>
    </xdr:from>
    <xdr:ext cx="914400" cy="303201"/>
    <xdr:pic>
      <xdr:nvPicPr>
        <xdr:cNvPr id="55" name="Kép 54">
          <a:extLst>
            <a:ext uri="{FF2B5EF4-FFF2-40B4-BE49-F238E27FC236}">
              <a16:creationId xmlns:a16="http://schemas.microsoft.com/office/drawing/2014/main" id="{7EBA0B61-3198-46C4-AD96-0A097641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27" y="36645965"/>
          <a:ext cx="914400" cy="303201"/>
        </a:xfrm>
        <a:prstGeom prst="rect">
          <a:avLst/>
        </a:prstGeom>
      </xdr:spPr>
    </xdr:pic>
    <xdr:clientData/>
  </xdr:oneCellAnchor>
  <xdr:oneCellAnchor>
    <xdr:from>
      <xdr:col>21</xdr:col>
      <xdr:colOff>247404</xdr:colOff>
      <xdr:row>64</xdr:row>
      <xdr:rowOff>1686780</xdr:rowOff>
    </xdr:from>
    <xdr:ext cx="872564" cy="268453"/>
    <xdr:pic>
      <xdr:nvPicPr>
        <xdr:cNvPr id="56" name="Kép 55">
          <a:extLst>
            <a:ext uri="{FF2B5EF4-FFF2-40B4-BE49-F238E27FC236}">
              <a16:creationId xmlns:a16="http://schemas.microsoft.com/office/drawing/2014/main" id="{380C35B1-47F2-4BE8-96D0-F52DE5C3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424" y="40000140"/>
          <a:ext cx="872564" cy="268453"/>
        </a:xfrm>
        <a:prstGeom prst="rect">
          <a:avLst/>
        </a:prstGeom>
      </xdr:spPr>
    </xdr:pic>
    <xdr:clientData/>
  </xdr:oneCellAnchor>
  <xdr:twoCellAnchor editAs="oneCell">
    <xdr:from>
      <xdr:col>24</xdr:col>
      <xdr:colOff>90872</xdr:colOff>
      <xdr:row>17</xdr:row>
      <xdr:rowOff>96784</xdr:rowOff>
    </xdr:from>
    <xdr:to>
      <xdr:col>24</xdr:col>
      <xdr:colOff>1942390</xdr:colOff>
      <xdr:row>26</xdr:row>
      <xdr:rowOff>196819</xdr:rowOff>
    </xdr:to>
    <xdr:pic>
      <xdr:nvPicPr>
        <xdr:cNvPr id="57" name="Kép 56">
          <a:extLst>
            <a:ext uri="{FF2B5EF4-FFF2-40B4-BE49-F238E27FC236}">
              <a16:creationId xmlns:a16="http://schemas.microsoft.com/office/drawing/2014/main" id="{0EA388F4-2909-4293-846F-2D76F28BB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492672" y="19085824"/>
          <a:ext cx="1851518" cy="3346155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95251</xdr:colOff>
      <xdr:row>30</xdr:row>
      <xdr:rowOff>240551</xdr:rowOff>
    </xdr:from>
    <xdr:to>
      <xdr:col>24</xdr:col>
      <xdr:colOff>1974168</xdr:colOff>
      <xdr:row>39</xdr:row>
      <xdr:rowOff>120767</xdr:rowOff>
    </xdr:to>
    <xdr:pic>
      <xdr:nvPicPr>
        <xdr:cNvPr id="58" name="Kép 57">
          <a:extLst>
            <a:ext uri="{FF2B5EF4-FFF2-40B4-BE49-F238E27FC236}">
              <a16:creationId xmlns:a16="http://schemas.microsoft.com/office/drawing/2014/main" id="{E16735D4-9B47-47C4-AD80-1FFBD08C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97051" y="23534891"/>
          <a:ext cx="1878917" cy="3126336"/>
        </a:xfrm>
        <a:prstGeom prst="rect">
          <a:avLst/>
        </a:prstGeom>
      </xdr:spPr>
    </xdr:pic>
    <xdr:clientData/>
  </xdr:twoCellAnchor>
  <xdr:twoCellAnchor editAs="oneCell">
    <xdr:from>
      <xdr:col>24</xdr:col>
      <xdr:colOff>1330727</xdr:colOff>
      <xdr:row>28</xdr:row>
      <xdr:rowOff>258534</xdr:rowOff>
    </xdr:from>
    <xdr:to>
      <xdr:col>24</xdr:col>
      <xdr:colOff>1979950</xdr:colOff>
      <xdr:row>34</xdr:row>
      <xdr:rowOff>143810</xdr:rowOff>
    </xdr:to>
    <xdr:pic>
      <xdr:nvPicPr>
        <xdr:cNvPr id="59" name="Kép 58">
          <a:extLst>
            <a:ext uri="{FF2B5EF4-FFF2-40B4-BE49-F238E27FC236}">
              <a16:creationId xmlns:a16="http://schemas.microsoft.com/office/drawing/2014/main" id="{A4668113-8C9F-4835-AADC-C962A76B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732527" y="23004234"/>
          <a:ext cx="649223" cy="1340696"/>
        </a:xfrm>
        <a:prstGeom prst="rect">
          <a:avLst/>
        </a:prstGeom>
      </xdr:spPr>
    </xdr:pic>
    <xdr:clientData/>
  </xdr:twoCellAnchor>
  <xdr:oneCellAnchor>
    <xdr:from>
      <xdr:col>24</xdr:col>
      <xdr:colOff>63479</xdr:colOff>
      <xdr:row>45</xdr:row>
      <xdr:rowOff>146736</xdr:rowOff>
    </xdr:from>
    <xdr:ext cx="1922516" cy="2520263"/>
    <xdr:pic>
      <xdr:nvPicPr>
        <xdr:cNvPr id="60" name="Kép 51">
          <a:extLst>
            <a:ext uri="{FF2B5EF4-FFF2-40B4-BE49-F238E27FC236}">
              <a16:creationId xmlns:a16="http://schemas.microsoft.com/office/drawing/2014/main" id="{DB992F9B-9461-46A8-B65E-C6F5189E9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5279" y="28249296"/>
          <a:ext cx="1922516" cy="2520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24</xdr:col>
      <xdr:colOff>9297</xdr:colOff>
      <xdr:row>57</xdr:row>
      <xdr:rowOff>134480</xdr:rowOff>
    </xdr:from>
    <xdr:ext cx="2018167" cy="2915528"/>
    <xdr:pic>
      <xdr:nvPicPr>
        <xdr:cNvPr id="61" name="Kép 232">
          <a:extLst>
            <a:ext uri="{FF2B5EF4-FFF2-40B4-BE49-F238E27FC236}">
              <a16:creationId xmlns:a16="http://schemas.microsoft.com/office/drawing/2014/main" id="{69D85AF4-661A-4098-9AD8-D252F3EA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2277" y="37144820"/>
          <a:ext cx="2018167" cy="2915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24</xdr:col>
      <xdr:colOff>1172869</xdr:colOff>
      <xdr:row>55</xdr:row>
      <xdr:rowOff>54639</xdr:rowOff>
    </xdr:from>
    <xdr:ext cx="874511" cy="1279798"/>
    <xdr:pic>
      <xdr:nvPicPr>
        <xdr:cNvPr id="62" name="Kép 61">
          <a:extLst>
            <a:ext uri="{FF2B5EF4-FFF2-40B4-BE49-F238E27FC236}">
              <a16:creationId xmlns:a16="http://schemas.microsoft.com/office/drawing/2014/main" id="{9203AB3D-19CE-4575-B240-D17206B1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5849" y="36562059"/>
          <a:ext cx="874511" cy="1279798"/>
        </a:xfrm>
        <a:prstGeom prst="rect">
          <a:avLst/>
        </a:prstGeom>
      </xdr:spPr>
    </xdr:pic>
    <xdr:clientData fLocksWithSheet="0"/>
  </xdr:oneCellAnchor>
  <xdr:oneCellAnchor>
    <xdr:from>
      <xdr:col>8</xdr:col>
      <xdr:colOff>145724</xdr:colOff>
      <xdr:row>70</xdr:row>
      <xdr:rowOff>9404</xdr:rowOff>
    </xdr:from>
    <xdr:ext cx="1854528" cy="2964781"/>
    <xdr:pic>
      <xdr:nvPicPr>
        <xdr:cNvPr id="63" name="Kép 62">
          <a:extLst>
            <a:ext uri="{FF2B5EF4-FFF2-40B4-BE49-F238E27FC236}">
              <a16:creationId xmlns:a16="http://schemas.microsoft.com/office/drawing/2014/main" id="{DB9A21F8-9B0B-478A-89A7-AE965A29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704" y="41302184"/>
          <a:ext cx="1854528" cy="2964781"/>
        </a:xfrm>
        <a:prstGeom prst="rect">
          <a:avLst/>
        </a:prstGeom>
      </xdr:spPr>
    </xdr:pic>
    <xdr:clientData fLocksWithSheet="0"/>
  </xdr:oneCellAnchor>
  <xdr:oneCellAnchor>
    <xdr:from>
      <xdr:col>13</xdr:col>
      <xdr:colOff>155595</xdr:colOff>
      <xdr:row>77</xdr:row>
      <xdr:rowOff>1667762</xdr:rowOff>
    </xdr:from>
    <xdr:ext cx="872565" cy="268459"/>
    <xdr:pic>
      <xdr:nvPicPr>
        <xdr:cNvPr id="64" name="Kép 63">
          <a:extLst>
            <a:ext uri="{FF2B5EF4-FFF2-40B4-BE49-F238E27FC236}">
              <a16:creationId xmlns:a16="http://schemas.microsoft.com/office/drawing/2014/main" id="{0630BDB1-56B5-4239-88B4-3AF9E856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8075" y="44263562"/>
          <a:ext cx="872565" cy="268459"/>
        </a:xfrm>
        <a:prstGeom prst="rect">
          <a:avLst/>
        </a:prstGeom>
      </xdr:spPr>
    </xdr:pic>
    <xdr:clientData/>
  </xdr:oneCellAnchor>
  <xdr:oneCellAnchor>
    <xdr:from>
      <xdr:col>16</xdr:col>
      <xdr:colOff>95250</xdr:colOff>
      <xdr:row>71</xdr:row>
      <xdr:rowOff>144235</xdr:rowOff>
    </xdr:from>
    <xdr:ext cx="1932214" cy="2357654"/>
    <xdr:pic>
      <xdr:nvPicPr>
        <xdr:cNvPr id="65" name="Kép 64">
          <a:extLst>
            <a:ext uri="{FF2B5EF4-FFF2-40B4-BE49-F238E27FC236}">
              <a16:creationId xmlns:a16="http://schemas.microsoft.com/office/drawing/2014/main" id="{124FCC22-7A66-4AD4-9343-EFFE7E39B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1" t="10473" r="4554" b="10057"/>
        <a:stretch/>
      </xdr:blipFill>
      <xdr:spPr bwMode="auto">
        <a:xfrm>
          <a:off x="9711690" y="41688475"/>
          <a:ext cx="1932214" cy="235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155595</xdr:colOff>
      <xdr:row>77</xdr:row>
      <xdr:rowOff>1667762</xdr:rowOff>
    </xdr:from>
    <xdr:ext cx="872569" cy="268459"/>
    <xdr:pic>
      <xdr:nvPicPr>
        <xdr:cNvPr id="66" name="Kép 65">
          <a:extLst>
            <a:ext uri="{FF2B5EF4-FFF2-40B4-BE49-F238E27FC236}">
              <a16:creationId xmlns:a16="http://schemas.microsoft.com/office/drawing/2014/main" id="{023073D8-3E7A-4E0A-8447-C7E271DD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3435" y="44263562"/>
          <a:ext cx="872569" cy="268459"/>
        </a:xfrm>
        <a:prstGeom prst="rect">
          <a:avLst/>
        </a:prstGeom>
      </xdr:spPr>
    </xdr:pic>
    <xdr:clientData/>
  </xdr:oneCellAnchor>
  <xdr:oneCellAnchor>
    <xdr:from>
      <xdr:col>24</xdr:col>
      <xdr:colOff>149678</xdr:colOff>
      <xdr:row>70</xdr:row>
      <xdr:rowOff>253240</xdr:rowOff>
    </xdr:from>
    <xdr:ext cx="1841283" cy="2855187"/>
    <xdr:pic>
      <xdr:nvPicPr>
        <xdr:cNvPr id="67" name="Kép 68">
          <a:extLst>
            <a:ext uri="{FF2B5EF4-FFF2-40B4-BE49-F238E27FC236}">
              <a16:creationId xmlns:a16="http://schemas.microsoft.com/office/drawing/2014/main" id="{EA653F2D-A022-40F1-AD85-1D21A982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1478" y="41546020"/>
          <a:ext cx="1841283" cy="285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24</xdr:col>
      <xdr:colOff>1285875</xdr:colOff>
      <xdr:row>68</xdr:row>
      <xdr:rowOff>9525</xdr:rowOff>
    </xdr:from>
    <xdr:ext cx="733425" cy="1197942"/>
    <xdr:pic>
      <xdr:nvPicPr>
        <xdr:cNvPr id="68" name="Kép 69">
          <a:extLst>
            <a:ext uri="{FF2B5EF4-FFF2-40B4-BE49-F238E27FC236}">
              <a16:creationId xmlns:a16="http://schemas.microsoft.com/office/drawing/2014/main" id="{7155EB69-BD24-4039-8DEC-C87A096C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7675" y="40799385"/>
          <a:ext cx="733425" cy="11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29</xdr:col>
      <xdr:colOff>185176</xdr:colOff>
      <xdr:row>77</xdr:row>
      <xdr:rowOff>1667763</xdr:rowOff>
    </xdr:from>
    <xdr:ext cx="872557" cy="268458"/>
    <xdr:pic>
      <xdr:nvPicPr>
        <xdr:cNvPr id="69" name="Kép 68">
          <a:extLst>
            <a:ext uri="{FF2B5EF4-FFF2-40B4-BE49-F238E27FC236}">
              <a16:creationId xmlns:a16="http://schemas.microsoft.com/office/drawing/2014/main" id="{759F702E-22DA-4D4B-8D6E-78CB350D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516" y="44263563"/>
          <a:ext cx="872557" cy="268458"/>
        </a:xfrm>
        <a:prstGeom prst="rect">
          <a:avLst/>
        </a:prstGeom>
      </xdr:spPr>
    </xdr:pic>
    <xdr:clientData/>
  </xdr:oneCellAnchor>
  <xdr:oneCellAnchor>
    <xdr:from>
      <xdr:col>0</xdr:col>
      <xdr:colOff>93120</xdr:colOff>
      <xdr:row>83</xdr:row>
      <xdr:rowOff>52534</xdr:rowOff>
    </xdr:from>
    <xdr:ext cx="1907129" cy="2901311"/>
    <xdr:pic>
      <xdr:nvPicPr>
        <xdr:cNvPr id="70" name="Kép 69">
          <a:extLst>
            <a:ext uri="{FF2B5EF4-FFF2-40B4-BE49-F238E27FC236}">
              <a16:creationId xmlns:a16="http://schemas.microsoft.com/office/drawing/2014/main" id="{C0691C1D-77B1-434C-8DE6-9C2A6F4AE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20" y="46222114"/>
          <a:ext cx="1907129" cy="2901311"/>
        </a:xfrm>
        <a:prstGeom prst="rect">
          <a:avLst/>
        </a:prstGeom>
      </xdr:spPr>
    </xdr:pic>
    <xdr:clientData/>
  </xdr:oneCellAnchor>
  <xdr:oneCellAnchor>
    <xdr:from>
      <xdr:col>8</xdr:col>
      <xdr:colOff>102648</xdr:colOff>
      <xdr:row>82</xdr:row>
      <xdr:rowOff>242740</xdr:rowOff>
    </xdr:from>
    <xdr:ext cx="1901921" cy="3009367"/>
    <xdr:pic>
      <xdr:nvPicPr>
        <xdr:cNvPr id="71" name="Kép 70">
          <a:extLst>
            <a:ext uri="{FF2B5EF4-FFF2-40B4-BE49-F238E27FC236}">
              <a16:creationId xmlns:a16="http://schemas.microsoft.com/office/drawing/2014/main" id="{6487E6EC-AB60-4F34-9F4C-623030BE2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628" y="46160860"/>
          <a:ext cx="1901921" cy="3009367"/>
        </a:xfrm>
        <a:prstGeom prst="rect">
          <a:avLst/>
        </a:prstGeom>
      </xdr:spPr>
    </xdr:pic>
    <xdr:clientData/>
  </xdr:oneCellAnchor>
  <xdr:oneCellAnchor>
    <xdr:from>
      <xdr:col>16</xdr:col>
      <xdr:colOff>148058</xdr:colOff>
      <xdr:row>83</xdr:row>
      <xdr:rowOff>123826</xdr:rowOff>
    </xdr:from>
    <xdr:ext cx="1875127" cy="2869745"/>
    <xdr:pic>
      <xdr:nvPicPr>
        <xdr:cNvPr id="72" name="Kép 71">
          <a:extLst>
            <a:ext uri="{FF2B5EF4-FFF2-40B4-BE49-F238E27FC236}">
              <a16:creationId xmlns:a16="http://schemas.microsoft.com/office/drawing/2014/main" id="{B19C49B8-E3CC-43E4-9AEB-DC9904F9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4498" y="46293406"/>
          <a:ext cx="1875127" cy="2869745"/>
        </a:xfrm>
        <a:prstGeom prst="rect">
          <a:avLst/>
        </a:prstGeom>
      </xdr:spPr>
    </xdr:pic>
    <xdr:clientData/>
  </xdr:oneCellAnchor>
  <xdr:twoCellAnchor editAs="oneCell">
    <xdr:from>
      <xdr:col>8</xdr:col>
      <xdr:colOff>1442357</xdr:colOff>
      <xdr:row>81</xdr:row>
      <xdr:rowOff>27215</xdr:rowOff>
    </xdr:from>
    <xdr:to>
      <xdr:col>8</xdr:col>
      <xdr:colOff>2051831</xdr:colOff>
      <xdr:row>83</xdr:row>
      <xdr:rowOff>90149</xdr:rowOff>
    </xdr:to>
    <xdr:pic>
      <xdr:nvPicPr>
        <xdr:cNvPr id="73" name="Kép 72">
          <a:extLst>
            <a:ext uri="{FF2B5EF4-FFF2-40B4-BE49-F238E27FC236}">
              <a16:creationId xmlns:a16="http://schemas.microsoft.com/office/drawing/2014/main" id="{C94C8F91-0B97-4023-B83B-15DD12038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337" y="45693875"/>
          <a:ext cx="609474" cy="56585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1428750</xdr:colOff>
      <xdr:row>81</xdr:row>
      <xdr:rowOff>13608</xdr:rowOff>
    </xdr:from>
    <xdr:to>
      <xdr:col>16</xdr:col>
      <xdr:colOff>2038224</xdr:colOff>
      <xdr:row>83</xdr:row>
      <xdr:rowOff>76542</xdr:rowOff>
    </xdr:to>
    <xdr:pic>
      <xdr:nvPicPr>
        <xdr:cNvPr id="74" name="Kép 73">
          <a:extLst>
            <a:ext uri="{FF2B5EF4-FFF2-40B4-BE49-F238E27FC236}">
              <a16:creationId xmlns:a16="http://schemas.microsoft.com/office/drawing/2014/main" id="{735998D7-7E62-4491-A727-F50B5FFBB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5190" y="45680268"/>
          <a:ext cx="609474" cy="565854"/>
        </a:xfrm>
        <a:prstGeom prst="rect">
          <a:avLst/>
        </a:prstGeom>
      </xdr:spPr>
    </xdr:pic>
    <xdr:clientData/>
  </xdr:twoCellAnchor>
  <xdr:oneCellAnchor>
    <xdr:from>
      <xdr:col>0</xdr:col>
      <xdr:colOff>160734</xdr:colOff>
      <xdr:row>95</xdr:row>
      <xdr:rowOff>153862</xdr:rowOff>
    </xdr:from>
    <xdr:ext cx="1839516" cy="3106152"/>
    <xdr:pic>
      <xdr:nvPicPr>
        <xdr:cNvPr id="75" name="Kép 74">
          <a:extLst>
            <a:ext uri="{FF2B5EF4-FFF2-40B4-BE49-F238E27FC236}">
              <a16:creationId xmlns:a16="http://schemas.microsoft.com/office/drawing/2014/main" id="{59E6749D-AF65-46AB-8E61-1B8453A5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" y="50377282"/>
          <a:ext cx="1839516" cy="3106152"/>
        </a:xfrm>
        <a:prstGeom prst="rect">
          <a:avLst/>
        </a:prstGeom>
      </xdr:spPr>
    </xdr:pic>
    <xdr:clientData/>
  </xdr:oneCellAnchor>
  <xdr:oneCellAnchor>
    <xdr:from>
      <xdr:col>8</xdr:col>
      <xdr:colOff>146617</xdr:colOff>
      <xdr:row>94</xdr:row>
      <xdr:rowOff>81643</xdr:rowOff>
    </xdr:from>
    <xdr:ext cx="1845969" cy="3256303"/>
    <xdr:pic>
      <xdr:nvPicPr>
        <xdr:cNvPr id="76" name="Kép 75">
          <a:extLst>
            <a:ext uri="{FF2B5EF4-FFF2-40B4-BE49-F238E27FC236}">
              <a16:creationId xmlns:a16="http://schemas.microsoft.com/office/drawing/2014/main" id="{8351F04E-840E-4F2E-94DA-E50C1F25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9597" y="50053603"/>
          <a:ext cx="1845969" cy="3256303"/>
        </a:xfrm>
        <a:prstGeom prst="rect">
          <a:avLst/>
        </a:prstGeom>
      </xdr:spPr>
    </xdr:pic>
    <xdr:clientData/>
  </xdr:oneCellAnchor>
  <xdr:oneCellAnchor>
    <xdr:from>
      <xdr:col>16</xdr:col>
      <xdr:colOff>40821</xdr:colOff>
      <xdr:row>100</xdr:row>
      <xdr:rowOff>39319</xdr:rowOff>
    </xdr:from>
    <xdr:ext cx="1932068" cy="2327050"/>
    <xdr:pic>
      <xdr:nvPicPr>
        <xdr:cNvPr id="77" name="Kép 76">
          <a:extLst>
            <a:ext uri="{FF2B5EF4-FFF2-40B4-BE49-F238E27FC236}">
              <a16:creationId xmlns:a16="http://schemas.microsoft.com/office/drawing/2014/main" id="{7BCDFB23-F5B2-4F8E-850F-D56C3822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261" y="51337159"/>
          <a:ext cx="1932068" cy="2327050"/>
        </a:xfrm>
        <a:prstGeom prst="rect">
          <a:avLst/>
        </a:prstGeom>
      </xdr:spPr>
    </xdr:pic>
    <xdr:clientData fLocksWithSheet="0"/>
  </xdr:oneCellAnchor>
  <xdr:oneCellAnchor>
    <xdr:from>
      <xdr:col>16</xdr:col>
      <xdr:colOff>1156607</xdr:colOff>
      <xdr:row>96</xdr:row>
      <xdr:rowOff>248048</xdr:rowOff>
    </xdr:from>
    <xdr:ext cx="889229" cy="1179311"/>
    <xdr:pic>
      <xdr:nvPicPr>
        <xdr:cNvPr id="78" name="Kép 77">
          <a:extLst>
            <a:ext uri="{FF2B5EF4-FFF2-40B4-BE49-F238E27FC236}">
              <a16:creationId xmlns:a16="http://schemas.microsoft.com/office/drawing/2014/main" id="{BA24CDD6-39F4-466E-BA34-BF6303980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3047" y="50722928"/>
          <a:ext cx="889229" cy="1179311"/>
        </a:xfrm>
        <a:prstGeom prst="rect">
          <a:avLst/>
        </a:prstGeom>
      </xdr:spPr>
    </xdr:pic>
    <xdr:clientData/>
  </xdr:oneCellAnchor>
  <xdr:oneCellAnchor>
    <xdr:from>
      <xdr:col>16</xdr:col>
      <xdr:colOff>64896</xdr:colOff>
      <xdr:row>94</xdr:row>
      <xdr:rowOff>50241</xdr:rowOff>
    </xdr:from>
    <xdr:ext cx="914400" cy="301303"/>
    <xdr:pic>
      <xdr:nvPicPr>
        <xdr:cNvPr id="79" name="Kép 78">
          <a:extLst>
            <a:ext uri="{FF2B5EF4-FFF2-40B4-BE49-F238E27FC236}">
              <a16:creationId xmlns:a16="http://schemas.microsoft.com/office/drawing/2014/main" id="{F06514B0-5191-43D3-A57C-0EDC47B3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1336" y="50022201"/>
          <a:ext cx="914400" cy="301303"/>
        </a:xfrm>
        <a:prstGeom prst="rect">
          <a:avLst/>
        </a:prstGeom>
      </xdr:spPr>
    </xdr:pic>
    <xdr:clientData/>
  </xdr:oneCellAnchor>
  <xdr:twoCellAnchor editAs="oneCell">
    <xdr:from>
      <xdr:col>24</xdr:col>
      <xdr:colOff>106173</xdr:colOff>
      <xdr:row>84</xdr:row>
      <xdr:rowOff>102150</xdr:rowOff>
    </xdr:from>
    <xdr:to>
      <xdr:col>24</xdr:col>
      <xdr:colOff>1945823</xdr:colOff>
      <xdr:row>90</xdr:row>
      <xdr:rowOff>1493746</xdr:rowOff>
    </xdr:to>
    <xdr:pic>
      <xdr:nvPicPr>
        <xdr:cNvPr id="80" name="Kép 79">
          <a:extLst>
            <a:ext uri="{FF2B5EF4-FFF2-40B4-BE49-F238E27FC236}">
              <a16:creationId xmlns:a16="http://schemas.microsoft.com/office/drawing/2014/main" id="{50E00E4A-9017-447F-A3AA-BA0B62A3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7973" y="50828490"/>
          <a:ext cx="1839650" cy="2443156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1428750</xdr:colOff>
      <xdr:row>94</xdr:row>
      <xdr:rowOff>1</xdr:rowOff>
    </xdr:from>
    <xdr:to>
      <xdr:col>16</xdr:col>
      <xdr:colOff>2038224</xdr:colOff>
      <xdr:row>96</xdr:row>
      <xdr:rowOff>62936</xdr:rowOff>
    </xdr:to>
    <xdr:pic>
      <xdr:nvPicPr>
        <xdr:cNvPr id="81" name="Kép 80">
          <a:extLst>
            <a:ext uri="{FF2B5EF4-FFF2-40B4-BE49-F238E27FC236}">
              <a16:creationId xmlns:a16="http://schemas.microsoft.com/office/drawing/2014/main" id="{5057B04F-7C0E-45BC-98F8-0FC8FF047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5190" y="49971961"/>
          <a:ext cx="609474" cy="5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1455964</xdr:colOff>
      <xdr:row>93</xdr:row>
      <xdr:rowOff>285750</xdr:rowOff>
    </xdr:from>
    <xdr:to>
      <xdr:col>0</xdr:col>
      <xdr:colOff>2065438</xdr:colOff>
      <xdr:row>96</xdr:row>
      <xdr:rowOff>56948</xdr:rowOff>
    </xdr:to>
    <xdr:pic>
      <xdr:nvPicPr>
        <xdr:cNvPr id="82" name="Kép 81">
          <a:extLst>
            <a:ext uri="{FF2B5EF4-FFF2-40B4-BE49-F238E27FC236}">
              <a16:creationId xmlns:a16="http://schemas.microsoft.com/office/drawing/2014/main" id="{D1A023F1-AA8B-43BA-AAB9-4023B472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49960530"/>
          <a:ext cx="609474" cy="563678"/>
        </a:xfrm>
        <a:prstGeom prst="rect">
          <a:avLst/>
        </a:prstGeom>
      </xdr:spPr>
    </xdr:pic>
    <xdr:clientData/>
  </xdr:twoCellAnchor>
  <xdr:twoCellAnchor editAs="oneCell">
    <xdr:from>
      <xdr:col>8</xdr:col>
      <xdr:colOff>1455965</xdr:colOff>
      <xdr:row>94</xdr:row>
      <xdr:rowOff>27214</xdr:rowOff>
    </xdr:from>
    <xdr:to>
      <xdr:col>8</xdr:col>
      <xdr:colOff>2065439</xdr:colOff>
      <xdr:row>96</xdr:row>
      <xdr:rowOff>90149</xdr:rowOff>
    </xdr:to>
    <xdr:pic>
      <xdr:nvPicPr>
        <xdr:cNvPr id="83" name="Kép 82">
          <a:extLst>
            <a:ext uri="{FF2B5EF4-FFF2-40B4-BE49-F238E27FC236}">
              <a16:creationId xmlns:a16="http://schemas.microsoft.com/office/drawing/2014/main" id="{F5833F4E-6097-4D6F-ADF2-39E5C8551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945" y="49999174"/>
          <a:ext cx="609474" cy="565855"/>
        </a:xfrm>
        <a:prstGeom prst="rect">
          <a:avLst/>
        </a:prstGeom>
      </xdr:spPr>
    </xdr:pic>
    <xdr:clientData/>
  </xdr:twoCellAnchor>
  <xdr:twoCellAnchor editAs="oneCell">
    <xdr:from>
      <xdr:col>24</xdr:col>
      <xdr:colOff>111224</xdr:colOff>
      <xdr:row>96</xdr:row>
      <xdr:rowOff>90751</xdr:rowOff>
    </xdr:from>
    <xdr:to>
      <xdr:col>24</xdr:col>
      <xdr:colOff>1987455</xdr:colOff>
      <xdr:row>104</xdr:row>
      <xdr:rowOff>170905</xdr:rowOff>
    </xdr:to>
    <xdr:pic>
      <xdr:nvPicPr>
        <xdr:cNvPr id="84" name="Kép 83">
          <a:extLst>
            <a:ext uri="{FF2B5EF4-FFF2-40B4-BE49-F238E27FC236}">
              <a16:creationId xmlns:a16="http://schemas.microsoft.com/office/drawing/2014/main" id="{BDDD8EB7-41D7-482E-AD0E-D35F49F1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727664" y="153176551"/>
          <a:ext cx="1876231" cy="3074814"/>
        </a:xfrm>
        <a:prstGeom prst="rect">
          <a:avLst/>
        </a:prstGeom>
      </xdr:spPr>
    </xdr:pic>
    <xdr:clientData/>
  </xdr:twoCellAnchor>
  <xdr:twoCellAnchor editAs="oneCell">
    <xdr:from>
      <xdr:col>24</xdr:col>
      <xdr:colOff>1272329</xdr:colOff>
      <xdr:row>95</xdr:row>
      <xdr:rowOff>11360</xdr:rowOff>
    </xdr:from>
    <xdr:to>
      <xdr:col>24</xdr:col>
      <xdr:colOff>2046978</xdr:colOff>
      <xdr:row>101</xdr:row>
      <xdr:rowOff>20326</xdr:rowOff>
    </xdr:to>
    <xdr:pic>
      <xdr:nvPicPr>
        <xdr:cNvPr id="85" name="Kép 84">
          <a:extLst>
            <a:ext uri="{FF2B5EF4-FFF2-40B4-BE49-F238E27FC236}">
              <a16:creationId xmlns:a16="http://schemas.microsoft.com/office/drawing/2014/main" id="{170CE792-F739-4556-AC2A-DCFAF09B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888769" y="152845700"/>
          <a:ext cx="774649" cy="1243406"/>
        </a:xfrm>
        <a:prstGeom prst="rect">
          <a:avLst/>
        </a:prstGeom>
      </xdr:spPr>
    </xdr:pic>
    <xdr:clientData/>
  </xdr:twoCellAnchor>
  <xdr:oneCellAnchor>
    <xdr:from>
      <xdr:col>16</xdr:col>
      <xdr:colOff>90435</xdr:colOff>
      <xdr:row>4</xdr:row>
      <xdr:rowOff>244928</xdr:rowOff>
    </xdr:from>
    <xdr:ext cx="1880609" cy="3197679"/>
    <xdr:pic>
      <xdr:nvPicPr>
        <xdr:cNvPr id="86" name="Kép 171">
          <a:extLst>
            <a:ext uri="{FF2B5EF4-FFF2-40B4-BE49-F238E27FC236}">
              <a16:creationId xmlns:a16="http://schemas.microsoft.com/office/drawing/2014/main" id="{F637F935-007D-453C-A588-2615D77F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415" y="197336228"/>
          <a:ext cx="1880609" cy="319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16</xdr:col>
      <xdr:colOff>960874</xdr:colOff>
      <xdr:row>2</xdr:row>
      <xdr:rowOff>241789</xdr:rowOff>
    </xdr:from>
    <xdr:ext cx="1077058" cy="305641"/>
    <xdr:pic>
      <xdr:nvPicPr>
        <xdr:cNvPr id="87" name="Kép 86">
          <a:extLst>
            <a:ext uri="{FF2B5EF4-FFF2-40B4-BE49-F238E27FC236}">
              <a16:creationId xmlns:a16="http://schemas.microsoft.com/office/drawing/2014/main" id="{861D8510-5B5A-46DE-939B-51B884909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854" y="196784449"/>
          <a:ext cx="1077058" cy="305641"/>
        </a:xfrm>
        <a:prstGeom prst="rect">
          <a:avLst/>
        </a:prstGeom>
      </xdr:spPr>
    </xdr:pic>
    <xdr:clientData/>
  </xdr:oneCellAnchor>
  <xdr:oneCellAnchor>
    <xdr:from>
      <xdr:col>16</xdr:col>
      <xdr:colOff>1112075</xdr:colOff>
      <xdr:row>4</xdr:row>
      <xdr:rowOff>103909</xdr:rowOff>
    </xdr:from>
    <xdr:ext cx="914400" cy="301307"/>
    <xdr:pic>
      <xdr:nvPicPr>
        <xdr:cNvPr id="88" name="Kép 87">
          <a:extLst>
            <a:ext uri="{FF2B5EF4-FFF2-40B4-BE49-F238E27FC236}">
              <a16:creationId xmlns:a16="http://schemas.microsoft.com/office/drawing/2014/main" id="{2DB78100-AF34-418C-B8BD-F74C50979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055" y="197195209"/>
          <a:ext cx="914400" cy="301307"/>
        </a:xfrm>
        <a:prstGeom prst="rect">
          <a:avLst/>
        </a:prstGeom>
      </xdr:spPr>
    </xdr:pic>
    <xdr:clientData/>
  </xdr:oneCellAnchor>
  <xdr:oneCellAnchor>
    <xdr:from>
      <xdr:col>24</xdr:col>
      <xdr:colOff>136719</xdr:colOff>
      <xdr:row>5</xdr:row>
      <xdr:rowOff>204107</xdr:rowOff>
    </xdr:from>
    <xdr:ext cx="1897069" cy="3011737"/>
    <xdr:pic>
      <xdr:nvPicPr>
        <xdr:cNvPr id="89" name="Kép 88">
          <a:extLst>
            <a:ext uri="{FF2B5EF4-FFF2-40B4-BE49-F238E27FC236}">
              <a16:creationId xmlns:a16="http://schemas.microsoft.com/office/drawing/2014/main" id="{38D4B3B0-6114-4C62-ACD0-779520AD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159" y="197546867"/>
          <a:ext cx="1897069" cy="3011737"/>
        </a:xfrm>
        <a:prstGeom prst="rect">
          <a:avLst/>
        </a:prstGeom>
      </xdr:spPr>
    </xdr:pic>
    <xdr:clientData fLocksWithSheet="0"/>
  </xdr:oneCellAnchor>
  <xdr:oneCellAnchor>
    <xdr:from>
      <xdr:col>24</xdr:col>
      <xdr:colOff>1114739</xdr:colOff>
      <xdr:row>4</xdr:row>
      <xdr:rowOff>73270</xdr:rowOff>
    </xdr:from>
    <xdr:ext cx="914400" cy="301305"/>
    <xdr:pic>
      <xdr:nvPicPr>
        <xdr:cNvPr id="90" name="Kép 89">
          <a:extLst>
            <a:ext uri="{FF2B5EF4-FFF2-40B4-BE49-F238E27FC236}">
              <a16:creationId xmlns:a16="http://schemas.microsoft.com/office/drawing/2014/main" id="{94A4AE14-872C-4F58-9A0A-E3F053F5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179" y="197164570"/>
          <a:ext cx="914400" cy="301305"/>
        </a:xfrm>
        <a:prstGeom prst="rect">
          <a:avLst/>
        </a:prstGeom>
      </xdr:spPr>
    </xdr:pic>
    <xdr:clientData/>
  </xdr:oneCellAnchor>
  <xdr:oneCellAnchor>
    <xdr:from>
      <xdr:col>24</xdr:col>
      <xdr:colOff>865624</xdr:colOff>
      <xdr:row>2</xdr:row>
      <xdr:rowOff>249116</xdr:rowOff>
    </xdr:from>
    <xdr:ext cx="1115815" cy="266548"/>
    <xdr:pic>
      <xdr:nvPicPr>
        <xdr:cNvPr id="91" name="Kép 90">
          <a:extLst>
            <a:ext uri="{FF2B5EF4-FFF2-40B4-BE49-F238E27FC236}">
              <a16:creationId xmlns:a16="http://schemas.microsoft.com/office/drawing/2014/main" id="{F0B57589-498C-4AFD-A108-43580319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2064" y="196791776"/>
          <a:ext cx="1115815" cy="266548"/>
        </a:xfrm>
        <a:prstGeom prst="rect">
          <a:avLst/>
        </a:prstGeom>
      </xdr:spPr>
    </xdr:pic>
    <xdr:clientData/>
  </xdr:oneCellAnchor>
  <xdr:twoCellAnchor editAs="oneCell">
    <xdr:from>
      <xdr:col>16</xdr:col>
      <xdr:colOff>1428749</xdr:colOff>
      <xdr:row>5</xdr:row>
      <xdr:rowOff>244929</xdr:rowOff>
    </xdr:from>
    <xdr:to>
      <xdr:col>16</xdr:col>
      <xdr:colOff>2038223</xdr:colOff>
      <xdr:row>8</xdr:row>
      <xdr:rowOff>144578</xdr:rowOff>
    </xdr:to>
    <xdr:pic>
      <xdr:nvPicPr>
        <xdr:cNvPr id="92" name="Kép 91">
          <a:extLst>
            <a:ext uri="{FF2B5EF4-FFF2-40B4-BE49-F238E27FC236}">
              <a16:creationId xmlns:a16="http://schemas.microsoft.com/office/drawing/2014/main" id="{388CCB29-DE80-41E5-BC50-1347C13D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1729" y="197587689"/>
          <a:ext cx="609474" cy="562589"/>
        </a:xfrm>
        <a:prstGeom prst="rect">
          <a:avLst/>
        </a:prstGeom>
      </xdr:spPr>
    </xdr:pic>
    <xdr:clientData/>
  </xdr:twoCellAnchor>
  <xdr:oneCellAnchor>
    <xdr:from>
      <xdr:col>0</xdr:col>
      <xdr:colOff>171741</xdr:colOff>
      <xdr:row>69</xdr:row>
      <xdr:rowOff>236070</xdr:rowOff>
    </xdr:from>
    <xdr:ext cx="1960203" cy="3134680"/>
    <xdr:pic>
      <xdr:nvPicPr>
        <xdr:cNvPr id="93" name="Kép 54">
          <a:extLst>
            <a:ext uri="{FF2B5EF4-FFF2-40B4-BE49-F238E27FC236}">
              <a16:creationId xmlns:a16="http://schemas.microsoft.com/office/drawing/2014/main" id="{B823AB3A-D45F-49F1-BDC8-525900266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8181" y="36994950"/>
          <a:ext cx="1960203" cy="3134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111617</xdr:colOff>
      <xdr:row>109</xdr:row>
      <xdr:rowOff>231321</xdr:rowOff>
    </xdr:from>
    <xdr:ext cx="1873702" cy="2969484"/>
    <xdr:pic>
      <xdr:nvPicPr>
        <xdr:cNvPr id="94" name="Kép 93">
          <a:extLst>
            <a:ext uri="{FF2B5EF4-FFF2-40B4-BE49-F238E27FC236}">
              <a16:creationId xmlns:a16="http://schemas.microsoft.com/office/drawing/2014/main" id="{E57E30BD-1E89-4D39-8EA7-909F50E1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17" y="1618161"/>
          <a:ext cx="1873702" cy="2969484"/>
        </a:xfrm>
        <a:prstGeom prst="rect">
          <a:avLst/>
        </a:prstGeom>
      </xdr:spPr>
    </xdr:pic>
    <xdr:clientData fLocksWithSheet="0"/>
  </xdr:oneCellAnchor>
  <xdr:oneCellAnchor>
    <xdr:from>
      <xdr:col>5</xdr:col>
      <xdr:colOff>162296</xdr:colOff>
      <xdr:row>117</xdr:row>
      <xdr:rowOff>440824</xdr:rowOff>
    </xdr:from>
    <xdr:ext cx="875448" cy="278399"/>
    <xdr:pic>
      <xdr:nvPicPr>
        <xdr:cNvPr id="95" name="Kép 94">
          <a:extLst>
            <a:ext uri="{FF2B5EF4-FFF2-40B4-BE49-F238E27FC236}">
              <a16:creationId xmlns:a16="http://schemas.microsoft.com/office/drawing/2014/main" id="{EB6C89FD-B547-40F3-833A-5674FCD8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696" y="39760024"/>
          <a:ext cx="875448" cy="278399"/>
        </a:xfrm>
        <a:prstGeom prst="rect">
          <a:avLst/>
        </a:prstGeom>
      </xdr:spPr>
    </xdr:pic>
    <xdr:clientData/>
  </xdr:oneCellAnchor>
  <xdr:oneCellAnchor>
    <xdr:from>
      <xdr:col>8</xdr:col>
      <xdr:colOff>103414</xdr:colOff>
      <xdr:row>109</xdr:row>
      <xdr:rowOff>163286</xdr:rowOff>
    </xdr:from>
    <xdr:ext cx="1901143" cy="3027673"/>
    <xdr:pic>
      <xdr:nvPicPr>
        <xdr:cNvPr id="96" name="Kép 95">
          <a:extLst>
            <a:ext uri="{FF2B5EF4-FFF2-40B4-BE49-F238E27FC236}">
              <a16:creationId xmlns:a16="http://schemas.microsoft.com/office/drawing/2014/main" id="{3E97C035-9ABA-40DF-9B90-A6E606240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3" t="1209" r="6820" b="2653"/>
        <a:stretch/>
      </xdr:blipFill>
      <xdr:spPr>
        <a:xfrm>
          <a:off x="4957354" y="1550126"/>
          <a:ext cx="1901143" cy="3027673"/>
        </a:xfrm>
        <a:prstGeom prst="rect">
          <a:avLst/>
        </a:prstGeom>
      </xdr:spPr>
    </xdr:pic>
    <xdr:clientData/>
  </xdr:oneCellAnchor>
  <xdr:oneCellAnchor>
    <xdr:from>
      <xdr:col>13</xdr:col>
      <xdr:colOff>145987</xdr:colOff>
      <xdr:row>117</xdr:row>
      <xdr:rowOff>451892</xdr:rowOff>
    </xdr:from>
    <xdr:ext cx="879969" cy="278399"/>
    <xdr:pic>
      <xdr:nvPicPr>
        <xdr:cNvPr id="97" name="Kép 96">
          <a:extLst>
            <a:ext uri="{FF2B5EF4-FFF2-40B4-BE49-F238E27FC236}">
              <a16:creationId xmlns:a16="http://schemas.microsoft.com/office/drawing/2014/main" id="{EEC754CD-9EA4-4412-ADE6-8B7CFE33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687" y="39771092"/>
          <a:ext cx="879969" cy="2783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0457C-A78A-4A36-A9E4-B8DE2A8313DE}">
  <dimension ref="A1:B18"/>
  <sheetViews>
    <sheetView zoomScale="90" zoomScaleNormal="90" workbookViewId="0"/>
  </sheetViews>
  <sheetFormatPr defaultColWidth="8.85546875" defaultRowHeight="15" x14ac:dyDescent="0.25"/>
  <cols>
    <col min="1" max="1" width="60.28515625" style="47" customWidth="1"/>
    <col min="2" max="2" width="59.28515625" style="47" customWidth="1"/>
    <col min="3" max="11" width="7.5703125" style="47" customWidth="1"/>
    <col min="12" max="12" width="5" style="47" customWidth="1"/>
    <col min="13" max="16384" width="8.85546875" style="47"/>
  </cols>
  <sheetData>
    <row r="1" spans="1:2" ht="51" customHeight="1" x14ac:dyDescent="0.5">
      <c r="A1" s="51">
        <v>0</v>
      </c>
      <c r="B1" s="52" t="s">
        <v>197</v>
      </c>
    </row>
    <row r="2" spans="1:2" ht="190.15" customHeight="1" x14ac:dyDescent="0.5">
      <c r="A2" s="54"/>
      <c r="B2" s="54"/>
    </row>
    <row r="3" spans="1:2" ht="32.450000000000003" customHeight="1" x14ac:dyDescent="0.25">
      <c r="A3" s="56" t="s">
        <v>207</v>
      </c>
      <c r="B3" s="56"/>
    </row>
    <row r="4" spans="1:2" s="50" customFormat="1" ht="14.45" customHeight="1" x14ac:dyDescent="0.25">
      <c r="A4" s="55" t="s">
        <v>208</v>
      </c>
      <c r="B4" s="55"/>
    </row>
    <row r="5" spans="1:2" s="50" customFormat="1" x14ac:dyDescent="0.25">
      <c r="A5" s="55"/>
      <c r="B5" s="55"/>
    </row>
    <row r="6" spans="1:2" s="50" customFormat="1" x14ac:dyDescent="0.25">
      <c r="A6" s="55"/>
      <c r="B6" s="55"/>
    </row>
    <row r="7" spans="1:2" s="50" customFormat="1" x14ac:dyDescent="0.25">
      <c r="A7" s="55"/>
      <c r="B7" s="55"/>
    </row>
    <row r="8" spans="1:2" s="50" customFormat="1" x14ac:dyDescent="0.25">
      <c r="A8" s="55"/>
      <c r="B8" s="55"/>
    </row>
    <row r="9" spans="1:2" s="50" customFormat="1" x14ac:dyDescent="0.25">
      <c r="A9" s="55"/>
      <c r="B9" s="55"/>
    </row>
    <row r="10" spans="1:2" s="50" customFormat="1" x14ac:dyDescent="0.25">
      <c r="A10" s="55"/>
      <c r="B10" s="55"/>
    </row>
    <row r="11" spans="1:2" s="50" customFormat="1" ht="33" customHeight="1" x14ac:dyDescent="0.25">
      <c r="A11" s="55"/>
      <c r="B11" s="55"/>
    </row>
    <row r="12" spans="1:2" s="50" customFormat="1" x14ac:dyDescent="0.25">
      <c r="A12" s="53"/>
      <c r="B12" s="53"/>
    </row>
    <row r="13" spans="1:2" s="50" customFormat="1" x14ac:dyDescent="0.25"/>
    <row r="14" spans="1:2" s="50" customFormat="1" x14ac:dyDescent="0.25"/>
    <row r="15" spans="1:2" s="50" customFormat="1" x14ac:dyDescent="0.25"/>
    <row r="16" spans="1:2" s="50" customFormat="1" x14ac:dyDescent="0.25"/>
    <row r="17" s="50" customFormat="1" x14ac:dyDescent="0.25"/>
    <row r="18" s="50" customFormat="1" x14ac:dyDescent="0.25"/>
  </sheetData>
  <mergeCells count="3">
    <mergeCell ref="A2:B2"/>
    <mergeCell ref="A4:B11"/>
    <mergeCell ref="A3:B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  <pageSetUpPr fitToPage="1"/>
  </sheetPr>
  <dimension ref="A1:AE120"/>
  <sheetViews>
    <sheetView tabSelected="1" zoomScale="80" zoomScaleNormal="80" workbookViewId="0">
      <selection sqref="A1:AE1"/>
    </sheetView>
  </sheetViews>
  <sheetFormatPr defaultColWidth="9.140625" defaultRowHeight="15.75" x14ac:dyDescent="0.25"/>
  <cols>
    <col min="1" max="1" width="32.42578125" style="1" customWidth="1"/>
    <col min="2" max="2" width="15" style="1" customWidth="1"/>
    <col min="3" max="3" width="6.7109375" style="2" customWidth="1"/>
    <col min="4" max="4" width="9.7109375" style="2" hidden="1" customWidth="1"/>
    <col min="5" max="5" width="6.7109375" style="2" hidden="1" customWidth="1"/>
    <col min="6" max="6" width="9.7109375" style="3" customWidth="1"/>
    <col min="7" max="7" width="7.140625" style="1" customWidth="1"/>
    <col min="8" max="8" width="1.28515625" style="1" customWidth="1"/>
    <col min="9" max="9" width="32.42578125" style="1" customWidth="1"/>
    <col min="10" max="10" width="15" style="1" customWidth="1"/>
    <col min="11" max="11" width="6.7109375" style="2" customWidth="1"/>
    <col min="12" max="12" width="9.7109375" style="2" hidden="1" customWidth="1"/>
    <col min="13" max="13" width="6.7109375" style="2" hidden="1" customWidth="1"/>
    <col min="14" max="14" width="9.7109375" style="3" customWidth="1"/>
    <col min="15" max="15" width="7.140625" style="1" customWidth="1"/>
    <col min="16" max="16" width="1.28515625" style="1" customWidth="1"/>
    <col min="17" max="17" width="32.42578125" style="1" customWidth="1"/>
    <col min="18" max="18" width="15" style="1" customWidth="1"/>
    <col min="19" max="19" width="6.7109375" style="2" customWidth="1"/>
    <col min="20" max="20" width="9.7109375" style="2" hidden="1" customWidth="1"/>
    <col min="21" max="21" width="6.7109375" style="2" hidden="1" customWidth="1"/>
    <col min="22" max="22" width="9.7109375" style="3" customWidth="1"/>
    <col min="23" max="23" width="7.140625" style="1" customWidth="1"/>
    <col min="24" max="24" width="1.28515625" style="1" customWidth="1"/>
    <col min="25" max="25" width="32.42578125" style="1" customWidth="1"/>
    <col min="26" max="26" width="15" style="1" customWidth="1"/>
    <col min="27" max="27" width="6.7109375" style="2" customWidth="1"/>
    <col min="28" max="28" width="9.7109375" style="2" hidden="1" customWidth="1"/>
    <col min="29" max="29" width="6.7109375" style="2" hidden="1" customWidth="1"/>
    <col min="30" max="30" width="9.7109375" style="3" customWidth="1"/>
    <col min="31" max="31" width="7.140625" style="1" customWidth="1"/>
    <col min="32" max="32" width="1.28515625" style="1" customWidth="1"/>
    <col min="33" max="16384" width="9.140625" style="1"/>
  </cols>
  <sheetData>
    <row r="1" spans="1:31" ht="33.6" customHeight="1" x14ac:dyDescent="0.25">
      <c r="A1" s="57" t="s">
        <v>209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</row>
    <row r="2" spans="1:31" ht="16.5" thickBot="1" x14ac:dyDescent="0.3">
      <c r="G2" s="4"/>
    </row>
    <row r="3" spans="1:31" ht="23.25" customHeight="1" x14ac:dyDescent="0.25">
      <c r="A3" s="206" t="s">
        <v>0</v>
      </c>
      <c r="B3" s="209" t="s">
        <v>1</v>
      </c>
      <c r="C3" s="210"/>
      <c r="D3" s="84" t="s">
        <v>2</v>
      </c>
      <c r="E3" s="85"/>
      <c r="F3" s="84" t="s">
        <v>2</v>
      </c>
      <c r="G3" s="104"/>
      <c r="H3" s="5"/>
      <c r="I3" s="60" t="s">
        <v>3</v>
      </c>
      <c r="J3" s="84" t="s">
        <v>1</v>
      </c>
      <c r="K3" s="85"/>
      <c r="L3" s="84" t="s">
        <v>2</v>
      </c>
      <c r="M3" s="85"/>
      <c r="N3" s="84" t="s">
        <v>2</v>
      </c>
      <c r="O3" s="104"/>
      <c r="Q3" s="60" t="s">
        <v>177</v>
      </c>
      <c r="R3" s="88" t="s">
        <v>1</v>
      </c>
      <c r="S3" s="89"/>
      <c r="T3" s="88" t="s">
        <v>2</v>
      </c>
      <c r="U3" s="90"/>
      <c r="V3" s="85" t="s">
        <v>2</v>
      </c>
      <c r="W3" s="113"/>
      <c r="X3" s="5"/>
      <c r="Y3" s="60" t="s">
        <v>178</v>
      </c>
      <c r="Z3" s="88" t="s">
        <v>1</v>
      </c>
      <c r="AA3" s="89"/>
      <c r="AB3" s="84" t="s">
        <v>2</v>
      </c>
      <c r="AC3" s="85"/>
      <c r="AD3" s="103" t="s">
        <v>2</v>
      </c>
      <c r="AE3" s="104"/>
    </row>
    <row r="4" spans="1:31" ht="20.25" customHeight="1" x14ac:dyDescent="0.25">
      <c r="A4" s="207"/>
      <c r="B4" s="64" t="s">
        <v>4</v>
      </c>
      <c r="C4" s="65"/>
      <c r="D4" s="58">
        <v>226000</v>
      </c>
      <c r="E4" s="71"/>
      <c r="F4" s="58">
        <f>D4*(1-Szorzó!$A$1)</f>
        <v>226000</v>
      </c>
      <c r="G4" s="59"/>
      <c r="H4" s="5"/>
      <c r="I4" s="61"/>
      <c r="J4" s="64" t="s">
        <v>4</v>
      </c>
      <c r="K4" s="65"/>
      <c r="L4" s="58">
        <v>196000</v>
      </c>
      <c r="M4" s="71"/>
      <c r="N4" s="58">
        <f>L4*(1-Szorzó!$A$1)</f>
        <v>196000</v>
      </c>
      <c r="O4" s="59"/>
      <c r="Q4" s="61"/>
      <c r="R4" s="75" t="s">
        <v>179</v>
      </c>
      <c r="S4" s="76"/>
      <c r="T4" s="58">
        <v>715000</v>
      </c>
      <c r="U4" s="71"/>
      <c r="V4" s="72">
        <f>T4*(1-Szorzó!$A$1)</f>
        <v>715000</v>
      </c>
      <c r="W4" s="59"/>
      <c r="X4" s="5"/>
      <c r="Y4" s="61"/>
      <c r="Z4" s="69" t="s">
        <v>180</v>
      </c>
      <c r="AA4" s="70"/>
      <c r="AB4" s="58">
        <v>155000</v>
      </c>
      <c r="AC4" s="71"/>
      <c r="AD4" s="72">
        <f>AB4*(1-Szorzó!$A$1)</f>
        <v>155000</v>
      </c>
      <c r="AE4" s="59"/>
    </row>
    <row r="5" spans="1:31" ht="20.25" customHeight="1" x14ac:dyDescent="0.25">
      <c r="A5" s="207"/>
      <c r="B5" s="94" t="s">
        <v>5</v>
      </c>
      <c r="C5" s="95"/>
      <c r="D5" s="95"/>
      <c r="E5" s="95"/>
      <c r="F5" s="95"/>
      <c r="G5" s="96"/>
      <c r="H5" s="5"/>
      <c r="I5" s="61"/>
      <c r="J5" s="94" t="s">
        <v>5</v>
      </c>
      <c r="K5" s="95"/>
      <c r="L5" s="95"/>
      <c r="M5" s="95"/>
      <c r="N5" s="95"/>
      <c r="O5" s="96"/>
      <c r="Q5" s="61"/>
      <c r="R5" s="75" t="s">
        <v>37</v>
      </c>
      <c r="S5" s="76"/>
      <c r="T5" s="58">
        <v>810000</v>
      </c>
      <c r="U5" s="71"/>
      <c r="V5" s="72">
        <f>T5*(1-Szorzó!$A$1)</f>
        <v>810000</v>
      </c>
      <c r="W5" s="59"/>
      <c r="X5" s="5"/>
      <c r="Y5" s="61"/>
      <c r="Z5" s="69" t="s">
        <v>36</v>
      </c>
      <c r="AA5" s="70"/>
      <c r="AB5" s="58">
        <v>171000</v>
      </c>
      <c r="AC5" s="71"/>
      <c r="AD5" s="72">
        <f>AB5*(1-Szorzó!$A$1)</f>
        <v>171000</v>
      </c>
      <c r="AE5" s="59"/>
    </row>
    <row r="6" spans="1:31" ht="20.25" customHeight="1" x14ac:dyDescent="0.25">
      <c r="A6" s="207"/>
      <c r="B6" s="203"/>
      <c r="C6" s="204"/>
      <c r="D6" s="204"/>
      <c r="E6" s="204"/>
      <c r="F6" s="204"/>
      <c r="G6" s="205"/>
      <c r="H6" s="5"/>
      <c r="I6" s="61"/>
      <c r="J6" s="203"/>
      <c r="K6" s="204"/>
      <c r="L6" s="204"/>
      <c r="M6" s="204"/>
      <c r="N6" s="204"/>
      <c r="O6" s="205"/>
      <c r="Q6" s="61"/>
      <c r="R6" s="94" t="s">
        <v>181</v>
      </c>
      <c r="S6" s="95"/>
      <c r="T6" s="95"/>
      <c r="U6" s="95"/>
      <c r="V6" s="95"/>
      <c r="W6" s="96"/>
      <c r="X6" s="5"/>
      <c r="Y6" s="61"/>
      <c r="Z6" s="69" t="s">
        <v>39</v>
      </c>
      <c r="AA6" s="70"/>
      <c r="AB6" s="58">
        <v>195000</v>
      </c>
      <c r="AC6" s="71"/>
      <c r="AD6" s="72">
        <f>AB6*(1-Szorzó!$A$1)</f>
        <v>195000</v>
      </c>
      <c r="AE6" s="59"/>
    </row>
    <row r="7" spans="1:31" ht="20.25" customHeight="1" x14ac:dyDescent="0.25">
      <c r="A7" s="207"/>
      <c r="B7" s="97"/>
      <c r="C7" s="98"/>
      <c r="D7" s="98"/>
      <c r="E7" s="98"/>
      <c r="F7" s="98"/>
      <c r="G7" s="99"/>
      <c r="H7" s="5"/>
      <c r="I7" s="61"/>
      <c r="J7" s="97"/>
      <c r="K7" s="98"/>
      <c r="L7" s="98"/>
      <c r="M7" s="98"/>
      <c r="N7" s="98"/>
      <c r="O7" s="99"/>
      <c r="Q7" s="61"/>
      <c r="R7" s="97"/>
      <c r="S7" s="98"/>
      <c r="T7" s="98"/>
      <c r="U7" s="98"/>
      <c r="V7" s="98"/>
      <c r="W7" s="99"/>
      <c r="X7" s="5"/>
      <c r="Y7" s="61"/>
      <c r="Z7" s="97" t="s">
        <v>182</v>
      </c>
      <c r="AA7" s="98"/>
      <c r="AB7" s="98"/>
      <c r="AC7" s="98"/>
      <c r="AD7" s="98"/>
      <c r="AE7" s="99"/>
    </row>
    <row r="8" spans="1:31" ht="12.75" customHeight="1" x14ac:dyDescent="0.25">
      <c r="A8" s="207"/>
      <c r="B8" s="6" t="s">
        <v>6</v>
      </c>
      <c r="C8" s="7" t="s">
        <v>7</v>
      </c>
      <c r="D8" s="211"/>
      <c r="E8" s="212"/>
      <c r="F8" s="6" t="s">
        <v>8</v>
      </c>
      <c r="G8" s="8" t="s">
        <v>9</v>
      </c>
      <c r="H8" s="5"/>
      <c r="I8" s="61"/>
      <c r="J8" s="9" t="s">
        <v>6</v>
      </c>
      <c r="K8" s="10" t="s">
        <v>10</v>
      </c>
      <c r="L8" s="77"/>
      <c r="M8" s="78"/>
      <c r="N8" s="9" t="s">
        <v>8</v>
      </c>
      <c r="O8" s="11" t="s">
        <v>9</v>
      </c>
      <c r="Q8" s="61"/>
      <c r="R8" s="9" t="s">
        <v>6</v>
      </c>
      <c r="S8" s="10" t="s">
        <v>183</v>
      </c>
      <c r="T8" s="77"/>
      <c r="U8" s="78"/>
      <c r="V8" s="9" t="s">
        <v>8</v>
      </c>
      <c r="W8" s="11" t="s">
        <v>41</v>
      </c>
      <c r="X8" s="5"/>
      <c r="Y8" s="61"/>
      <c r="Z8" s="9" t="s">
        <v>6</v>
      </c>
      <c r="AA8" s="10" t="s">
        <v>184</v>
      </c>
      <c r="AB8" s="77"/>
      <c r="AC8" s="78"/>
      <c r="AD8" s="9" t="s">
        <v>8</v>
      </c>
      <c r="AE8" s="11" t="s">
        <v>96</v>
      </c>
    </row>
    <row r="9" spans="1:31" ht="12.75" customHeight="1" x14ac:dyDescent="0.25">
      <c r="A9" s="207"/>
      <c r="B9" s="6" t="s">
        <v>11</v>
      </c>
      <c r="C9" s="7" t="s">
        <v>12</v>
      </c>
      <c r="D9" s="213"/>
      <c r="E9" s="214"/>
      <c r="F9" s="6" t="s">
        <v>13</v>
      </c>
      <c r="G9" s="12" t="s">
        <v>14</v>
      </c>
      <c r="H9" s="5"/>
      <c r="I9" s="61"/>
      <c r="J9" s="9" t="s">
        <v>11</v>
      </c>
      <c r="K9" s="10" t="s">
        <v>15</v>
      </c>
      <c r="L9" s="79"/>
      <c r="M9" s="80"/>
      <c r="N9" s="9" t="s">
        <v>13</v>
      </c>
      <c r="O9" s="12" t="s">
        <v>16</v>
      </c>
      <c r="Q9" s="61"/>
      <c r="R9" s="9" t="s">
        <v>11</v>
      </c>
      <c r="S9" s="10" t="s">
        <v>185</v>
      </c>
      <c r="T9" s="79"/>
      <c r="U9" s="80"/>
      <c r="V9" s="9" t="s">
        <v>13</v>
      </c>
      <c r="W9" s="12" t="s">
        <v>186</v>
      </c>
      <c r="X9" s="5"/>
      <c r="Y9" s="61"/>
      <c r="Z9" s="9" t="s">
        <v>11</v>
      </c>
      <c r="AA9" s="10" t="s">
        <v>45</v>
      </c>
      <c r="AB9" s="79"/>
      <c r="AC9" s="80"/>
      <c r="AD9" s="9" t="s">
        <v>13</v>
      </c>
      <c r="AE9" s="12" t="s">
        <v>14</v>
      </c>
    </row>
    <row r="10" spans="1:31" ht="12.75" customHeight="1" x14ac:dyDescent="0.25">
      <c r="A10" s="207"/>
      <c r="B10" s="6" t="s">
        <v>17</v>
      </c>
      <c r="C10" s="7" t="s">
        <v>18</v>
      </c>
      <c r="D10" s="213"/>
      <c r="E10" s="214"/>
      <c r="F10" s="13" t="s">
        <v>19</v>
      </c>
      <c r="G10" s="14" t="s">
        <v>20</v>
      </c>
      <c r="H10" s="5"/>
      <c r="I10" s="61"/>
      <c r="J10" s="9" t="s">
        <v>17</v>
      </c>
      <c r="K10" s="7" t="s">
        <v>21</v>
      </c>
      <c r="L10" s="79"/>
      <c r="M10" s="80"/>
      <c r="N10" s="15" t="s">
        <v>19</v>
      </c>
      <c r="O10" s="16" t="s">
        <v>20</v>
      </c>
      <c r="Q10" s="61"/>
      <c r="R10" s="9" t="s">
        <v>17</v>
      </c>
      <c r="S10" s="10" t="s">
        <v>101</v>
      </c>
      <c r="T10" s="79"/>
      <c r="U10" s="80"/>
      <c r="V10" s="15" t="s">
        <v>19</v>
      </c>
      <c r="W10" s="16" t="s">
        <v>20</v>
      </c>
      <c r="X10" s="5"/>
      <c r="Y10" s="61"/>
      <c r="Z10" s="9" t="s">
        <v>17</v>
      </c>
      <c r="AA10" s="10" t="s">
        <v>187</v>
      </c>
      <c r="AB10" s="79"/>
      <c r="AC10" s="80"/>
      <c r="AD10" s="15" t="s">
        <v>19</v>
      </c>
      <c r="AE10" s="16" t="s">
        <v>20</v>
      </c>
    </row>
    <row r="11" spans="1:31" ht="12.75" customHeight="1" x14ac:dyDescent="0.25">
      <c r="A11" s="207"/>
      <c r="B11" s="6" t="s">
        <v>22</v>
      </c>
      <c r="C11" s="7" t="s">
        <v>23</v>
      </c>
      <c r="D11" s="213"/>
      <c r="E11" s="214"/>
      <c r="F11" s="13" t="s">
        <v>24</v>
      </c>
      <c r="G11" s="16" t="s">
        <v>25</v>
      </c>
      <c r="H11" s="5"/>
      <c r="I11" s="61"/>
      <c r="J11" s="9" t="s">
        <v>22</v>
      </c>
      <c r="K11" s="7" t="s">
        <v>23</v>
      </c>
      <c r="L11" s="79"/>
      <c r="M11" s="80"/>
      <c r="N11" s="15" t="s">
        <v>24</v>
      </c>
      <c r="O11" s="16" t="s">
        <v>25</v>
      </c>
      <c r="Q11" s="61"/>
      <c r="R11" s="9" t="s">
        <v>22</v>
      </c>
      <c r="S11" s="10" t="s">
        <v>188</v>
      </c>
      <c r="T11" s="79"/>
      <c r="U11" s="80"/>
      <c r="V11" s="15" t="s">
        <v>24</v>
      </c>
      <c r="W11" s="16" t="s">
        <v>25</v>
      </c>
      <c r="X11" s="5"/>
      <c r="Y11" s="61"/>
      <c r="Z11" s="9" t="s">
        <v>22</v>
      </c>
      <c r="AA11" s="10" t="s">
        <v>189</v>
      </c>
      <c r="AB11" s="79"/>
      <c r="AC11" s="80"/>
      <c r="AD11" s="15" t="s">
        <v>24</v>
      </c>
      <c r="AE11" s="16" t="s">
        <v>25</v>
      </c>
    </row>
    <row r="12" spans="1:31" ht="12.75" customHeight="1" x14ac:dyDescent="0.25">
      <c r="A12" s="207"/>
      <c r="B12" s="6" t="s">
        <v>26</v>
      </c>
      <c r="C12" s="7" t="s">
        <v>27</v>
      </c>
      <c r="D12" s="215"/>
      <c r="E12" s="216"/>
      <c r="F12" s="223"/>
      <c r="G12" s="224"/>
      <c r="H12" s="5"/>
      <c r="I12" s="61"/>
      <c r="J12" s="9" t="s">
        <v>26</v>
      </c>
      <c r="K12" s="7" t="s">
        <v>27</v>
      </c>
      <c r="L12" s="81"/>
      <c r="M12" s="82"/>
      <c r="N12" s="175"/>
      <c r="O12" s="176"/>
      <c r="Q12" s="61"/>
      <c r="R12" s="9" t="s">
        <v>26</v>
      </c>
      <c r="S12" s="10" t="s">
        <v>190</v>
      </c>
      <c r="T12" s="81"/>
      <c r="U12" s="82"/>
      <c r="V12" s="62"/>
      <c r="W12" s="63"/>
      <c r="X12" s="5"/>
      <c r="Y12" s="61"/>
      <c r="Z12" s="9" t="s">
        <v>26</v>
      </c>
      <c r="AA12" s="10" t="s">
        <v>53</v>
      </c>
      <c r="AB12" s="81"/>
      <c r="AC12" s="82"/>
      <c r="AD12" s="62"/>
      <c r="AE12" s="63"/>
    </row>
    <row r="13" spans="1:31" ht="133.5" customHeight="1" x14ac:dyDescent="0.25">
      <c r="A13" s="207"/>
      <c r="B13" s="217" t="s">
        <v>28</v>
      </c>
      <c r="C13" s="218"/>
      <c r="D13" s="218"/>
      <c r="E13" s="218"/>
      <c r="F13" s="218"/>
      <c r="G13" s="219"/>
      <c r="H13" s="5"/>
      <c r="I13" s="61"/>
      <c r="J13" s="107" t="s">
        <v>29</v>
      </c>
      <c r="K13" s="108"/>
      <c r="L13" s="108"/>
      <c r="M13" s="108"/>
      <c r="N13" s="108"/>
      <c r="O13" s="109"/>
      <c r="Q13" s="61"/>
      <c r="R13" s="107" t="s">
        <v>191</v>
      </c>
      <c r="S13" s="108"/>
      <c r="T13" s="108"/>
      <c r="U13" s="108"/>
      <c r="V13" s="108"/>
      <c r="W13" s="109"/>
      <c r="X13" s="5"/>
      <c r="Y13" s="61"/>
      <c r="Z13" s="107" t="s">
        <v>192</v>
      </c>
      <c r="AA13" s="108"/>
      <c r="AB13" s="108"/>
      <c r="AC13" s="108"/>
      <c r="AD13" s="108"/>
      <c r="AE13" s="109"/>
    </row>
    <row r="14" spans="1:31" ht="23.25" customHeight="1" thickBot="1" x14ac:dyDescent="0.3">
      <c r="A14" s="208"/>
      <c r="B14" s="220"/>
      <c r="C14" s="221"/>
      <c r="D14" s="221"/>
      <c r="E14" s="221"/>
      <c r="F14" s="221"/>
      <c r="G14" s="222"/>
      <c r="H14" s="5"/>
      <c r="I14" s="83"/>
      <c r="J14" s="110"/>
      <c r="K14" s="111"/>
      <c r="L14" s="111"/>
      <c r="M14" s="111"/>
      <c r="N14" s="111"/>
      <c r="O14" s="112"/>
      <c r="Q14" s="83"/>
      <c r="R14" s="110"/>
      <c r="S14" s="111"/>
      <c r="T14" s="111"/>
      <c r="U14" s="111"/>
      <c r="V14" s="111"/>
      <c r="W14" s="112"/>
      <c r="X14" s="5"/>
      <c r="Y14" s="83"/>
      <c r="Z14" s="110"/>
      <c r="AA14" s="111"/>
      <c r="AB14" s="111"/>
      <c r="AC14" s="111"/>
      <c r="AD14" s="111"/>
      <c r="AE14" s="112"/>
    </row>
    <row r="15" spans="1:31" ht="16.5" thickBot="1" x14ac:dyDescent="0.3"/>
    <row r="16" spans="1:31" ht="23.25" customHeight="1" thickTop="1" x14ac:dyDescent="0.25">
      <c r="A16" s="60" t="s">
        <v>30</v>
      </c>
      <c r="B16" s="84" t="s">
        <v>1</v>
      </c>
      <c r="C16" s="85"/>
      <c r="D16" s="84" t="s">
        <v>2</v>
      </c>
      <c r="E16" s="85"/>
      <c r="F16" s="84" t="s">
        <v>2</v>
      </c>
      <c r="G16" s="104"/>
      <c r="H16" s="5"/>
      <c r="I16" s="196" t="s">
        <v>31</v>
      </c>
      <c r="J16" s="159" t="s">
        <v>1</v>
      </c>
      <c r="K16" s="160"/>
      <c r="L16" s="159" t="s">
        <v>2</v>
      </c>
      <c r="M16" s="160"/>
      <c r="N16" s="159" t="s">
        <v>2</v>
      </c>
      <c r="O16" s="184"/>
      <c r="P16" s="5"/>
      <c r="Q16" s="60" t="s">
        <v>32</v>
      </c>
      <c r="R16" s="84" t="s">
        <v>1</v>
      </c>
      <c r="S16" s="85"/>
      <c r="T16" s="84" t="s">
        <v>2</v>
      </c>
      <c r="U16" s="85"/>
      <c r="V16" s="84" t="s">
        <v>2</v>
      </c>
      <c r="W16" s="104"/>
      <c r="X16" s="5"/>
      <c r="Y16" s="60" t="s">
        <v>33</v>
      </c>
      <c r="Z16" s="88" t="s">
        <v>1</v>
      </c>
      <c r="AA16" s="89"/>
      <c r="AB16" s="84" t="s">
        <v>2</v>
      </c>
      <c r="AC16" s="85"/>
      <c r="AD16" s="103" t="s">
        <v>2</v>
      </c>
      <c r="AE16" s="104"/>
    </row>
    <row r="17" spans="1:31" ht="20.25" customHeight="1" x14ac:dyDescent="0.25">
      <c r="A17" s="61"/>
      <c r="B17" s="64" t="s">
        <v>34</v>
      </c>
      <c r="C17" s="65"/>
      <c r="D17" s="66">
        <v>135000</v>
      </c>
      <c r="E17" s="67"/>
      <c r="F17" s="66">
        <f>D17*(1-Szorzó!$A$1)</f>
        <v>135000</v>
      </c>
      <c r="G17" s="68"/>
      <c r="H17" s="5"/>
      <c r="I17" s="197"/>
      <c r="J17" s="64" t="s">
        <v>34</v>
      </c>
      <c r="K17" s="65"/>
      <c r="L17" s="66">
        <v>120000</v>
      </c>
      <c r="M17" s="67"/>
      <c r="N17" s="66">
        <f>L17*(1-Szorzó!$A$1)</f>
        <v>120000</v>
      </c>
      <c r="O17" s="177"/>
      <c r="P17" s="5"/>
      <c r="Q17" s="61"/>
      <c r="R17" s="64" t="s">
        <v>34</v>
      </c>
      <c r="S17" s="65"/>
      <c r="T17" s="66">
        <v>114000</v>
      </c>
      <c r="U17" s="67"/>
      <c r="V17" s="66">
        <f>T17*(1-Szorzó!$A$1)</f>
        <v>114000</v>
      </c>
      <c r="W17" s="68"/>
      <c r="X17" s="5"/>
      <c r="Y17" s="61"/>
      <c r="Z17" s="64" t="s">
        <v>35</v>
      </c>
      <c r="AA17" s="65"/>
      <c r="AB17" s="86">
        <v>210000</v>
      </c>
      <c r="AC17" s="86"/>
      <c r="AD17" s="67">
        <f>AB17*(1-Szorzó!$A$1)</f>
        <v>210000</v>
      </c>
      <c r="AE17" s="87"/>
    </row>
    <row r="18" spans="1:31" ht="20.25" customHeight="1" x14ac:dyDescent="0.25">
      <c r="A18" s="61"/>
      <c r="B18" s="64" t="s">
        <v>36</v>
      </c>
      <c r="C18" s="65"/>
      <c r="D18" s="66">
        <v>138000</v>
      </c>
      <c r="E18" s="67"/>
      <c r="F18" s="66">
        <f>D18*(1-Szorzó!$A$1)</f>
        <v>138000</v>
      </c>
      <c r="G18" s="68"/>
      <c r="H18" s="5"/>
      <c r="I18" s="197"/>
      <c r="J18" s="64" t="s">
        <v>36</v>
      </c>
      <c r="K18" s="65"/>
      <c r="L18" s="66">
        <v>128000</v>
      </c>
      <c r="M18" s="67"/>
      <c r="N18" s="66">
        <f>L18*(1-Szorzó!$A$1)</f>
        <v>128000</v>
      </c>
      <c r="O18" s="177"/>
      <c r="P18" s="5"/>
      <c r="Q18" s="61"/>
      <c r="R18" s="64" t="s">
        <v>36</v>
      </c>
      <c r="S18" s="65"/>
      <c r="T18" s="66">
        <v>117000</v>
      </c>
      <c r="U18" s="67"/>
      <c r="V18" s="66">
        <f>T18*(1-Szorzó!$A$1)</f>
        <v>117000</v>
      </c>
      <c r="W18" s="68"/>
      <c r="X18" s="5"/>
      <c r="Y18" s="61"/>
      <c r="Z18" s="64" t="s">
        <v>37</v>
      </c>
      <c r="AA18" s="65"/>
      <c r="AB18" s="86">
        <v>298000</v>
      </c>
      <c r="AC18" s="86"/>
      <c r="AD18" s="67">
        <f>AB18*(1-Szorzó!$A$1)</f>
        <v>298000</v>
      </c>
      <c r="AE18" s="87"/>
    </row>
    <row r="19" spans="1:31" ht="20.25" customHeight="1" x14ac:dyDescent="0.25">
      <c r="A19" s="61"/>
      <c r="B19" s="64" t="s">
        <v>37</v>
      </c>
      <c r="C19" s="65"/>
      <c r="D19" s="66">
        <v>196000</v>
      </c>
      <c r="E19" s="67"/>
      <c r="F19" s="66">
        <f>D19*(1-Szorzó!$A$1)</f>
        <v>196000</v>
      </c>
      <c r="G19" s="68"/>
      <c r="H19" s="5"/>
      <c r="I19" s="197"/>
      <c r="J19" s="64" t="s">
        <v>37</v>
      </c>
      <c r="K19" s="65"/>
      <c r="L19" s="66">
        <v>181000</v>
      </c>
      <c r="M19" s="67"/>
      <c r="N19" s="66">
        <f>L19*(1-Szorzó!$A$1)</f>
        <v>181000</v>
      </c>
      <c r="O19" s="177"/>
      <c r="P19" s="5"/>
      <c r="Q19" s="61"/>
      <c r="R19" s="64" t="s">
        <v>37</v>
      </c>
      <c r="S19" s="65"/>
      <c r="T19" s="66">
        <v>175000</v>
      </c>
      <c r="U19" s="67"/>
      <c r="V19" s="66">
        <f>T19*(1-Szorzó!$A$1)</f>
        <v>175000</v>
      </c>
      <c r="W19" s="68"/>
      <c r="X19" s="5"/>
      <c r="Y19" s="61"/>
      <c r="Z19" s="94" t="s">
        <v>38</v>
      </c>
      <c r="AA19" s="95"/>
      <c r="AB19" s="95"/>
      <c r="AC19" s="95"/>
      <c r="AD19" s="95"/>
      <c r="AE19" s="96"/>
    </row>
    <row r="20" spans="1:31" ht="20.25" customHeight="1" x14ac:dyDescent="0.25">
      <c r="A20" s="61"/>
      <c r="B20" s="64" t="s">
        <v>39</v>
      </c>
      <c r="C20" s="65"/>
      <c r="D20" s="66">
        <v>242000</v>
      </c>
      <c r="E20" s="67"/>
      <c r="F20" s="66">
        <f>D20*(1-Szorzó!$A$1)</f>
        <v>242000</v>
      </c>
      <c r="G20" s="68"/>
      <c r="H20" s="5"/>
      <c r="I20" s="197"/>
      <c r="J20" s="64" t="s">
        <v>39</v>
      </c>
      <c r="K20" s="65"/>
      <c r="L20" s="66">
        <v>227000</v>
      </c>
      <c r="M20" s="67"/>
      <c r="N20" s="66">
        <f>L20*(1-Szorzó!$A$1)</f>
        <v>227000</v>
      </c>
      <c r="O20" s="177"/>
      <c r="P20" s="5"/>
      <c r="Q20" s="61"/>
      <c r="R20" s="64" t="s">
        <v>39</v>
      </c>
      <c r="S20" s="65"/>
      <c r="T20" s="66">
        <v>224000</v>
      </c>
      <c r="U20" s="67"/>
      <c r="V20" s="66">
        <f>T20*(1-Szorzó!$A$1)</f>
        <v>224000</v>
      </c>
      <c r="W20" s="68"/>
      <c r="X20" s="5"/>
      <c r="Y20" s="61"/>
      <c r="Z20" s="97"/>
      <c r="AA20" s="98"/>
      <c r="AB20" s="98"/>
      <c r="AC20" s="98"/>
      <c r="AD20" s="98"/>
      <c r="AE20" s="99"/>
    </row>
    <row r="21" spans="1:31" ht="12.75" customHeight="1" x14ac:dyDescent="0.25">
      <c r="A21" s="61"/>
      <c r="B21" s="9" t="s">
        <v>6</v>
      </c>
      <c r="C21" s="10" t="s">
        <v>40</v>
      </c>
      <c r="D21" s="77"/>
      <c r="E21" s="78"/>
      <c r="F21" s="17" t="s">
        <v>8</v>
      </c>
      <c r="G21" s="11" t="s">
        <v>41</v>
      </c>
      <c r="H21" s="5"/>
      <c r="I21" s="197"/>
      <c r="J21" s="9" t="s">
        <v>6</v>
      </c>
      <c r="K21" s="10" t="s">
        <v>42</v>
      </c>
      <c r="L21" s="135"/>
      <c r="M21" s="136"/>
      <c r="N21" s="17" t="s">
        <v>8</v>
      </c>
      <c r="O21" s="18" t="s">
        <v>41</v>
      </c>
      <c r="P21" s="5"/>
      <c r="Q21" s="61"/>
      <c r="R21" s="9" t="s">
        <v>6</v>
      </c>
      <c r="S21" s="10" t="s">
        <v>43</v>
      </c>
      <c r="T21" s="77"/>
      <c r="U21" s="78"/>
      <c r="V21" s="17" t="s">
        <v>8</v>
      </c>
      <c r="W21" s="11" t="s">
        <v>41</v>
      </c>
      <c r="X21" s="5"/>
      <c r="Y21" s="61"/>
      <c r="Z21" s="9" t="s">
        <v>6</v>
      </c>
      <c r="AA21" s="10" t="s">
        <v>44</v>
      </c>
      <c r="AB21" s="77"/>
      <c r="AC21" s="78"/>
      <c r="AD21" s="9" t="s">
        <v>8</v>
      </c>
      <c r="AE21" s="19" t="s">
        <v>9</v>
      </c>
    </row>
    <row r="22" spans="1:31" ht="12.75" customHeight="1" x14ac:dyDescent="0.25">
      <c r="A22" s="61"/>
      <c r="B22" s="9" t="s">
        <v>11</v>
      </c>
      <c r="C22" s="10" t="s">
        <v>45</v>
      </c>
      <c r="D22" s="79"/>
      <c r="E22" s="80"/>
      <c r="F22" s="17" t="s">
        <v>13</v>
      </c>
      <c r="G22" s="12" t="s">
        <v>14</v>
      </c>
      <c r="H22" s="5"/>
      <c r="I22" s="197"/>
      <c r="J22" s="9" t="s">
        <v>11</v>
      </c>
      <c r="K22" s="10" t="s">
        <v>45</v>
      </c>
      <c r="L22" s="137"/>
      <c r="M22" s="138"/>
      <c r="N22" s="17" t="s">
        <v>13</v>
      </c>
      <c r="O22" s="20" t="s">
        <v>14</v>
      </c>
      <c r="P22" s="5"/>
      <c r="Q22" s="61"/>
      <c r="R22" s="9" t="s">
        <v>11</v>
      </c>
      <c r="S22" s="10" t="s">
        <v>46</v>
      </c>
      <c r="T22" s="79"/>
      <c r="U22" s="80"/>
      <c r="V22" s="17" t="s">
        <v>13</v>
      </c>
      <c r="W22" s="12" t="s">
        <v>14</v>
      </c>
      <c r="X22" s="5"/>
      <c r="Y22" s="61"/>
      <c r="Z22" s="9" t="s">
        <v>11</v>
      </c>
      <c r="AA22" s="10" t="s">
        <v>23</v>
      </c>
      <c r="AB22" s="79"/>
      <c r="AC22" s="80"/>
      <c r="AD22" s="9" t="s">
        <v>13</v>
      </c>
      <c r="AE22" s="12" t="s">
        <v>14</v>
      </c>
    </row>
    <row r="23" spans="1:31" ht="12.75" customHeight="1" x14ac:dyDescent="0.25">
      <c r="A23" s="61"/>
      <c r="B23" s="9" t="s">
        <v>17</v>
      </c>
      <c r="C23" s="10" t="s">
        <v>47</v>
      </c>
      <c r="D23" s="79"/>
      <c r="E23" s="80"/>
      <c r="F23" s="21" t="s">
        <v>19</v>
      </c>
      <c r="G23" s="16" t="s">
        <v>20</v>
      </c>
      <c r="H23" s="5"/>
      <c r="I23" s="197"/>
      <c r="J23" s="9" t="s">
        <v>17</v>
      </c>
      <c r="K23" s="10" t="s">
        <v>47</v>
      </c>
      <c r="L23" s="137"/>
      <c r="M23" s="138"/>
      <c r="N23" s="21" t="s">
        <v>19</v>
      </c>
      <c r="O23" s="22" t="s">
        <v>20</v>
      </c>
      <c r="P23" s="5"/>
      <c r="Q23" s="61"/>
      <c r="R23" s="9" t="s">
        <v>17</v>
      </c>
      <c r="S23" s="10" t="s">
        <v>18</v>
      </c>
      <c r="T23" s="79"/>
      <c r="U23" s="80"/>
      <c r="V23" s="21" t="s">
        <v>19</v>
      </c>
      <c r="W23" s="16" t="s">
        <v>20</v>
      </c>
      <c r="X23" s="5"/>
      <c r="Y23" s="61"/>
      <c r="Z23" s="9" t="s">
        <v>17</v>
      </c>
      <c r="AA23" s="10" t="s">
        <v>48</v>
      </c>
      <c r="AB23" s="79"/>
      <c r="AC23" s="80"/>
      <c r="AD23" s="15" t="s">
        <v>19</v>
      </c>
      <c r="AE23" s="12" t="s">
        <v>20</v>
      </c>
    </row>
    <row r="24" spans="1:31" ht="12.75" customHeight="1" x14ac:dyDescent="0.25">
      <c r="A24" s="61"/>
      <c r="B24" s="9" t="s">
        <v>22</v>
      </c>
      <c r="C24" s="10" t="s">
        <v>23</v>
      </c>
      <c r="D24" s="79"/>
      <c r="E24" s="80"/>
      <c r="F24" s="21" t="s">
        <v>24</v>
      </c>
      <c r="G24" s="16" t="s">
        <v>25</v>
      </c>
      <c r="H24" s="5"/>
      <c r="I24" s="197"/>
      <c r="J24" s="9" t="s">
        <v>22</v>
      </c>
      <c r="K24" s="10" t="s">
        <v>23</v>
      </c>
      <c r="L24" s="137"/>
      <c r="M24" s="138"/>
      <c r="N24" s="23" t="s">
        <v>24</v>
      </c>
      <c r="O24" s="24" t="s">
        <v>25</v>
      </c>
      <c r="P24" s="5"/>
      <c r="Q24" s="61"/>
      <c r="R24" s="9" t="s">
        <v>22</v>
      </c>
      <c r="S24" s="10" t="s">
        <v>49</v>
      </c>
      <c r="T24" s="79"/>
      <c r="U24" s="80"/>
      <c r="V24" s="21" t="s">
        <v>24</v>
      </c>
      <c r="W24" s="16" t="s">
        <v>25</v>
      </c>
      <c r="X24" s="5"/>
      <c r="Y24" s="61"/>
      <c r="Z24" s="9" t="s">
        <v>22</v>
      </c>
      <c r="AA24" s="10" t="s">
        <v>50</v>
      </c>
      <c r="AB24" s="79"/>
      <c r="AC24" s="80"/>
      <c r="AD24" s="15" t="s">
        <v>24</v>
      </c>
      <c r="AE24" s="16" t="s">
        <v>25</v>
      </c>
    </row>
    <row r="25" spans="1:31" ht="12.75" customHeight="1" x14ac:dyDescent="0.25">
      <c r="A25" s="61"/>
      <c r="B25" s="9" t="s">
        <v>26</v>
      </c>
      <c r="C25" s="10" t="s">
        <v>46</v>
      </c>
      <c r="D25" s="81"/>
      <c r="E25" s="82"/>
      <c r="F25" s="105"/>
      <c r="G25" s="106"/>
      <c r="H25" s="5"/>
      <c r="I25" s="197"/>
      <c r="J25" s="9" t="s">
        <v>26</v>
      </c>
      <c r="K25" s="10" t="s">
        <v>46</v>
      </c>
      <c r="L25" s="139"/>
      <c r="M25" s="140"/>
      <c r="N25" s="25" t="s">
        <v>51</v>
      </c>
      <c r="O25" s="26">
        <v>1</v>
      </c>
      <c r="P25" s="5"/>
      <c r="Q25" s="61"/>
      <c r="R25" s="9" t="s">
        <v>26</v>
      </c>
      <c r="S25" s="10" t="s">
        <v>52</v>
      </c>
      <c r="T25" s="81"/>
      <c r="U25" s="82"/>
      <c r="V25" s="105"/>
      <c r="W25" s="106"/>
      <c r="X25" s="5"/>
      <c r="Y25" s="61"/>
      <c r="Z25" s="9" t="s">
        <v>26</v>
      </c>
      <c r="AA25" s="10" t="s">
        <v>53</v>
      </c>
      <c r="AB25" s="81"/>
      <c r="AC25" s="82"/>
      <c r="AD25" s="105"/>
      <c r="AE25" s="106"/>
    </row>
    <row r="26" spans="1:31" ht="133.5" customHeight="1" x14ac:dyDescent="0.25">
      <c r="A26" s="61"/>
      <c r="B26" s="107" t="s">
        <v>54</v>
      </c>
      <c r="C26" s="108"/>
      <c r="D26" s="108"/>
      <c r="E26" s="108"/>
      <c r="F26" s="108"/>
      <c r="G26" s="109"/>
      <c r="H26" s="5"/>
      <c r="I26" s="197"/>
      <c r="J26" s="107" t="s">
        <v>55</v>
      </c>
      <c r="K26" s="108"/>
      <c r="L26" s="108"/>
      <c r="M26" s="108"/>
      <c r="N26" s="108"/>
      <c r="O26" s="167"/>
      <c r="P26" s="5"/>
      <c r="Q26" s="61"/>
      <c r="R26" s="107" t="s">
        <v>56</v>
      </c>
      <c r="S26" s="108"/>
      <c r="T26" s="108"/>
      <c r="U26" s="108"/>
      <c r="V26" s="108"/>
      <c r="W26" s="109"/>
      <c r="X26" s="5"/>
      <c r="Y26" s="61"/>
      <c r="Z26" s="107" t="s">
        <v>57</v>
      </c>
      <c r="AA26" s="108"/>
      <c r="AB26" s="108"/>
      <c r="AC26" s="108"/>
      <c r="AD26" s="108"/>
      <c r="AE26" s="109"/>
    </row>
    <row r="27" spans="1:31" ht="23.25" customHeight="1" thickBot="1" x14ac:dyDescent="0.3">
      <c r="A27" s="83"/>
      <c r="B27" s="110"/>
      <c r="C27" s="111"/>
      <c r="D27" s="111"/>
      <c r="E27" s="111"/>
      <c r="F27" s="111"/>
      <c r="G27" s="112"/>
      <c r="H27" s="5"/>
      <c r="I27" s="198"/>
      <c r="J27" s="191"/>
      <c r="K27" s="169"/>
      <c r="L27" s="169"/>
      <c r="M27" s="169"/>
      <c r="N27" s="169"/>
      <c r="O27" s="170"/>
      <c r="P27" s="5"/>
      <c r="Q27" s="83"/>
      <c r="R27" s="110"/>
      <c r="S27" s="111"/>
      <c r="T27" s="111"/>
      <c r="U27" s="111"/>
      <c r="V27" s="111"/>
      <c r="W27" s="112"/>
      <c r="X27" s="5"/>
      <c r="Y27" s="83"/>
      <c r="Z27" s="110"/>
      <c r="AA27" s="111"/>
      <c r="AB27" s="111"/>
      <c r="AC27" s="111"/>
      <c r="AD27" s="111"/>
      <c r="AE27" s="112"/>
    </row>
    <row r="28" spans="1:31" ht="16.5" thickBot="1" x14ac:dyDescent="0.3"/>
    <row r="29" spans="1:31" ht="23.25" customHeight="1" x14ac:dyDescent="0.25">
      <c r="A29" s="60" t="s">
        <v>58</v>
      </c>
      <c r="B29" s="84" t="s">
        <v>1</v>
      </c>
      <c r="C29" s="85"/>
      <c r="D29" s="84" t="s">
        <v>2</v>
      </c>
      <c r="E29" s="85"/>
      <c r="F29" s="84" t="s">
        <v>2</v>
      </c>
      <c r="G29" s="104"/>
      <c r="H29" s="5"/>
      <c r="I29" s="60" t="s">
        <v>59</v>
      </c>
      <c r="J29" s="84" t="s">
        <v>1</v>
      </c>
      <c r="K29" s="85"/>
      <c r="L29" s="84" t="s">
        <v>2</v>
      </c>
      <c r="M29" s="85"/>
      <c r="N29" s="84" t="s">
        <v>2</v>
      </c>
      <c r="O29" s="104"/>
      <c r="P29" s="5"/>
      <c r="Q29" s="60" t="s">
        <v>60</v>
      </c>
      <c r="R29" s="84" t="s">
        <v>1</v>
      </c>
      <c r="S29" s="85"/>
      <c r="T29" s="84" t="s">
        <v>2</v>
      </c>
      <c r="U29" s="85"/>
      <c r="V29" s="84" t="s">
        <v>2</v>
      </c>
      <c r="W29" s="104"/>
      <c r="X29" s="5"/>
      <c r="Y29" s="60" t="s">
        <v>61</v>
      </c>
      <c r="Z29" s="88" t="s">
        <v>1</v>
      </c>
      <c r="AA29" s="89"/>
      <c r="AB29" s="84" t="s">
        <v>2</v>
      </c>
      <c r="AC29" s="85"/>
      <c r="AD29" s="103" t="s">
        <v>2</v>
      </c>
      <c r="AE29" s="104"/>
    </row>
    <row r="30" spans="1:31" ht="20.25" customHeight="1" x14ac:dyDescent="0.25">
      <c r="A30" s="61"/>
      <c r="B30" s="64" t="s">
        <v>35</v>
      </c>
      <c r="C30" s="65"/>
      <c r="D30" s="66">
        <v>225000</v>
      </c>
      <c r="E30" s="67"/>
      <c r="F30" s="66">
        <f>D30*(1-Szorzó!$A$1)</f>
        <v>225000</v>
      </c>
      <c r="G30" s="68"/>
      <c r="H30" s="5"/>
      <c r="I30" s="61"/>
      <c r="J30" s="64" t="s">
        <v>35</v>
      </c>
      <c r="K30" s="65"/>
      <c r="L30" s="66">
        <v>196000</v>
      </c>
      <c r="M30" s="67"/>
      <c r="N30" s="66">
        <f>L30*(1-Szorzó!$A$1)</f>
        <v>196000</v>
      </c>
      <c r="O30" s="68"/>
      <c r="P30" s="5"/>
      <c r="Q30" s="61"/>
      <c r="R30" s="64" t="s">
        <v>35</v>
      </c>
      <c r="S30" s="65"/>
      <c r="T30" s="66">
        <v>209000</v>
      </c>
      <c r="U30" s="67"/>
      <c r="V30" s="66">
        <f>T30*(1-Szorzó!$A$1)</f>
        <v>209000</v>
      </c>
      <c r="W30" s="68"/>
      <c r="X30" s="5"/>
      <c r="Y30" s="61"/>
      <c r="Z30" s="64" t="s">
        <v>35</v>
      </c>
      <c r="AA30" s="65"/>
      <c r="AB30" s="86">
        <v>150000</v>
      </c>
      <c r="AC30" s="86"/>
      <c r="AD30" s="67">
        <f>AB30*(1-Szorzó!$A$1)</f>
        <v>150000</v>
      </c>
      <c r="AE30" s="87"/>
    </row>
    <row r="31" spans="1:31" ht="20.25" customHeight="1" x14ac:dyDescent="0.25">
      <c r="A31" s="61"/>
      <c r="B31" s="64" t="s">
        <v>37</v>
      </c>
      <c r="C31" s="65"/>
      <c r="D31" s="66">
        <v>312000</v>
      </c>
      <c r="E31" s="67"/>
      <c r="F31" s="66">
        <f>D31*(1-Szorzó!$A$1)</f>
        <v>312000</v>
      </c>
      <c r="G31" s="68"/>
      <c r="H31" s="5"/>
      <c r="I31" s="61"/>
      <c r="J31" s="64" t="s">
        <v>37</v>
      </c>
      <c r="K31" s="65"/>
      <c r="L31" s="66">
        <v>269000</v>
      </c>
      <c r="M31" s="67"/>
      <c r="N31" s="66">
        <f>L31*(1-Szorzó!$A$1)</f>
        <v>269000</v>
      </c>
      <c r="O31" s="68"/>
      <c r="P31" s="5"/>
      <c r="Q31" s="61"/>
      <c r="R31" s="64" t="s">
        <v>37</v>
      </c>
      <c r="S31" s="65"/>
      <c r="T31" s="66">
        <v>282000</v>
      </c>
      <c r="U31" s="67"/>
      <c r="V31" s="66">
        <f>T31*(1-Szorzó!$A$1)</f>
        <v>282000</v>
      </c>
      <c r="W31" s="68"/>
      <c r="X31" s="5"/>
      <c r="Y31" s="61"/>
      <c r="Z31" s="64" t="s">
        <v>37</v>
      </c>
      <c r="AA31" s="65"/>
      <c r="AB31" s="86">
        <v>237000</v>
      </c>
      <c r="AC31" s="86"/>
      <c r="AD31" s="67">
        <f>AB31*(1-Szorzó!$A$1)</f>
        <v>237000</v>
      </c>
      <c r="AE31" s="87"/>
    </row>
    <row r="32" spans="1:31" ht="20.25" customHeight="1" x14ac:dyDescent="0.25">
      <c r="A32" s="61"/>
      <c r="B32" s="94" t="s">
        <v>38</v>
      </c>
      <c r="C32" s="95"/>
      <c r="D32" s="95"/>
      <c r="E32" s="95"/>
      <c r="F32" s="95"/>
      <c r="G32" s="96"/>
      <c r="H32" s="5"/>
      <c r="I32" s="61"/>
      <c r="J32" s="94" t="s">
        <v>38</v>
      </c>
      <c r="K32" s="95"/>
      <c r="L32" s="95"/>
      <c r="M32" s="95"/>
      <c r="N32" s="95"/>
      <c r="O32" s="96"/>
      <c r="P32" s="5"/>
      <c r="Q32" s="61"/>
      <c r="R32" s="94" t="s">
        <v>38</v>
      </c>
      <c r="S32" s="95"/>
      <c r="T32" s="95"/>
      <c r="U32" s="95"/>
      <c r="V32" s="95"/>
      <c r="W32" s="96"/>
      <c r="X32" s="5"/>
      <c r="Y32" s="61"/>
      <c r="Z32" s="64" t="s">
        <v>39</v>
      </c>
      <c r="AA32" s="65"/>
      <c r="AB32" s="86">
        <v>286000</v>
      </c>
      <c r="AC32" s="86"/>
      <c r="AD32" s="67">
        <f>AB32*(1-Szorzó!$A$1)</f>
        <v>286000</v>
      </c>
      <c r="AE32" s="87"/>
    </row>
    <row r="33" spans="1:31" ht="20.25" customHeight="1" x14ac:dyDescent="0.25">
      <c r="A33" s="61"/>
      <c r="B33" s="97"/>
      <c r="C33" s="98"/>
      <c r="D33" s="98"/>
      <c r="E33" s="98"/>
      <c r="F33" s="98"/>
      <c r="G33" s="99"/>
      <c r="H33" s="5"/>
      <c r="I33" s="61"/>
      <c r="J33" s="97"/>
      <c r="K33" s="98"/>
      <c r="L33" s="98"/>
      <c r="M33" s="98"/>
      <c r="N33" s="98"/>
      <c r="O33" s="99"/>
      <c r="P33" s="5"/>
      <c r="Q33" s="61"/>
      <c r="R33" s="97"/>
      <c r="S33" s="98"/>
      <c r="T33" s="98"/>
      <c r="U33" s="98"/>
      <c r="V33" s="98"/>
      <c r="W33" s="99"/>
      <c r="X33" s="5"/>
      <c r="Y33" s="61"/>
      <c r="Z33" s="91" t="s">
        <v>38</v>
      </c>
      <c r="AA33" s="92"/>
      <c r="AB33" s="92"/>
      <c r="AC33" s="92"/>
      <c r="AD33" s="92"/>
      <c r="AE33" s="93"/>
    </row>
    <row r="34" spans="1:31" ht="12.75" customHeight="1" x14ac:dyDescent="0.25">
      <c r="A34" s="61"/>
      <c r="B34" s="9" t="s">
        <v>6</v>
      </c>
      <c r="C34" s="10" t="s">
        <v>62</v>
      </c>
      <c r="D34" s="77"/>
      <c r="E34" s="78"/>
      <c r="F34" s="9" t="s">
        <v>8</v>
      </c>
      <c r="G34" s="19" t="s">
        <v>9</v>
      </c>
      <c r="H34" s="5"/>
      <c r="I34" s="61"/>
      <c r="J34" s="9" t="s">
        <v>6</v>
      </c>
      <c r="K34" s="10" t="s">
        <v>63</v>
      </c>
      <c r="L34" s="77"/>
      <c r="M34" s="78"/>
      <c r="N34" s="9" t="s">
        <v>8</v>
      </c>
      <c r="O34" s="19" t="s">
        <v>9</v>
      </c>
      <c r="P34" s="5"/>
      <c r="Q34" s="61"/>
      <c r="R34" s="9" t="s">
        <v>6</v>
      </c>
      <c r="S34" s="10" t="s">
        <v>64</v>
      </c>
      <c r="T34" s="77"/>
      <c r="U34" s="78"/>
      <c r="V34" s="9" t="s">
        <v>8</v>
      </c>
      <c r="W34" s="19" t="s">
        <v>9</v>
      </c>
      <c r="X34" s="5"/>
      <c r="Y34" s="61"/>
      <c r="Z34" s="9" t="s">
        <v>6</v>
      </c>
      <c r="AA34" s="10" t="s">
        <v>65</v>
      </c>
      <c r="AB34" s="77"/>
      <c r="AC34" s="78"/>
      <c r="AD34" s="9" t="s">
        <v>8</v>
      </c>
      <c r="AE34" s="11" t="s">
        <v>9</v>
      </c>
    </row>
    <row r="35" spans="1:31" ht="12.75" customHeight="1" x14ac:dyDescent="0.25">
      <c r="A35" s="61"/>
      <c r="B35" s="9" t="s">
        <v>11</v>
      </c>
      <c r="C35" s="10" t="s">
        <v>66</v>
      </c>
      <c r="D35" s="79"/>
      <c r="E35" s="80"/>
      <c r="F35" s="9" t="s">
        <v>13</v>
      </c>
      <c r="G35" s="12" t="s">
        <v>14</v>
      </c>
      <c r="H35" s="5"/>
      <c r="I35" s="61"/>
      <c r="J35" s="9" t="s">
        <v>11</v>
      </c>
      <c r="K35" s="10" t="s">
        <v>23</v>
      </c>
      <c r="L35" s="79"/>
      <c r="M35" s="80"/>
      <c r="N35" s="9" t="s">
        <v>13</v>
      </c>
      <c r="O35" s="12" t="s">
        <v>14</v>
      </c>
      <c r="P35" s="5"/>
      <c r="Q35" s="61"/>
      <c r="R35" s="9" t="s">
        <v>11</v>
      </c>
      <c r="S35" s="10" t="s">
        <v>66</v>
      </c>
      <c r="T35" s="79"/>
      <c r="U35" s="80"/>
      <c r="V35" s="9" t="s">
        <v>13</v>
      </c>
      <c r="W35" s="12" t="s">
        <v>14</v>
      </c>
      <c r="X35" s="5"/>
      <c r="Y35" s="61"/>
      <c r="Z35" s="9" t="s">
        <v>11</v>
      </c>
      <c r="AA35" s="10" t="s">
        <v>15</v>
      </c>
      <c r="AB35" s="79"/>
      <c r="AC35" s="80"/>
      <c r="AD35" s="9" t="s">
        <v>13</v>
      </c>
      <c r="AE35" s="12" t="s">
        <v>14</v>
      </c>
    </row>
    <row r="36" spans="1:31" ht="12.75" customHeight="1" x14ac:dyDescent="0.25">
      <c r="A36" s="61"/>
      <c r="B36" s="9" t="s">
        <v>17</v>
      </c>
      <c r="C36" s="10" t="s">
        <v>48</v>
      </c>
      <c r="D36" s="79"/>
      <c r="E36" s="80"/>
      <c r="F36" s="15" t="s">
        <v>19</v>
      </c>
      <c r="G36" s="12" t="s">
        <v>20</v>
      </c>
      <c r="H36" s="5"/>
      <c r="I36" s="61"/>
      <c r="J36" s="9" t="s">
        <v>17</v>
      </c>
      <c r="K36" s="10" t="s">
        <v>48</v>
      </c>
      <c r="L36" s="79"/>
      <c r="M36" s="80"/>
      <c r="N36" s="15" t="s">
        <v>19</v>
      </c>
      <c r="O36" s="12" t="s">
        <v>20</v>
      </c>
      <c r="P36" s="5"/>
      <c r="Q36" s="61"/>
      <c r="R36" s="9" t="s">
        <v>17</v>
      </c>
      <c r="S36" s="10" t="s">
        <v>48</v>
      </c>
      <c r="T36" s="79"/>
      <c r="U36" s="80"/>
      <c r="V36" s="15" t="s">
        <v>19</v>
      </c>
      <c r="W36" s="12" t="s">
        <v>20</v>
      </c>
      <c r="X36" s="5"/>
      <c r="Y36" s="61"/>
      <c r="Z36" s="9" t="s">
        <v>17</v>
      </c>
      <c r="AA36" s="10" t="s">
        <v>67</v>
      </c>
      <c r="AB36" s="79"/>
      <c r="AC36" s="80"/>
      <c r="AD36" s="15" t="s">
        <v>19</v>
      </c>
      <c r="AE36" s="12" t="s">
        <v>20</v>
      </c>
    </row>
    <row r="37" spans="1:31" ht="12.75" customHeight="1" x14ac:dyDescent="0.25">
      <c r="A37" s="61"/>
      <c r="B37" s="9" t="s">
        <v>22</v>
      </c>
      <c r="C37" s="10" t="s">
        <v>50</v>
      </c>
      <c r="D37" s="79"/>
      <c r="E37" s="80"/>
      <c r="F37" s="15" t="s">
        <v>24</v>
      </c>
      <c r="G37" s="16" t="s">
        <v>25</v>
      </c>
      <c r="H37" s="5"/>
      <c r="I37" s="61"/>
      <c r="J37" s="9" t="s">
        <v>22</v>
      </c>
      <c r="K37" s="10" t="s">
        <v>50</v>
      </c>
      <c r="L37" s="79"/>
      <c r="M37" s="80"/>
      <c r="N37" s="15" t="s">
        <v>24</v>
      </c>
      <c r="O37" s="16" t="s">
        <v>25</v>
      </c>
      <c r="P37" s="5"/>
      <c r="Q37" s="61"/>
      <c r="R37" s="9" t="s">
        <v>22</v>
      </c>
      <c r="S37" s="10" t="s">
        <v>50</v>
      </c>
      <c r="T37" s="79"/>
      <c r="U37" s="80"/>
      <c r="V37" s="15" t="s">
        <v>24</v>
      </c>
      <c r="W37" s="16" t="s">
        <v>25</v>
      </c>
      <c r="X37" s="5"/>
      <c r="Y37" s="61"/>
      <c r="Z37" s="9" t="s">
        <v>22</v>
      </c>
      <c r="AA37" s="10" t="s">
        <v>68</v>
      </c>
      <c r="AB37" s="79"/>
      <c r="AC37" s="80"/>
      <c r="AD37" s="15" t="s">
        <v>24</v>
      </c>
      <c r="AE37" s="16" t="s">
        <v>25</v>
      </c>
    </row>
    <row r="38" spans="1:31" ht="12.75" customHeight="1" x14ac:dyDescent="0.25">
      <c r="A38" s="61"/>
      <c r="B38" s="9" t="s">
        <v>26</v>
      </c>
      <c r="C38" s="10" t="s">
        <v>53</v>
      </c>
      <c r="D38" s="81"/>
      <c r="E38" s="82"/>
      <c r="F38" s="105"/>
      <c r="G38" s="106"/>
      <c r="H38" s="5"/>
      <c r="I38" s="61"/>
      <c r="J38" s="9" t="s">
        <v>26</v>
      </c>
      <c r="K38" s="10" t="s">
        <v>53</v>
      </c>
      <c r="L38" s="81"/>
      <c r="M38" s="82"/>
      <c r="N38" s="105"/>
      <c r="O38" s="106"/>
      <c r="P38" s="5"/>
      <c r="Q38" s="61"/>
      <c r="R38" s="9" t="s">
        <v>26</v>
      </c>
      <c r="S38" s="10" t="s">
        <v>53</v>
      </c>
      <c r="T38" s="81"/>
      <c r="U38" s="82"/>
      <c r="V38" s="105"/>
      <c r="W38" s="106"/>
      <c r="X38" s="5"/>
      <c r="Y38" s="61"/>
      <c r="Z38" s="9" t="s">
        <v>26</v>
      </c>
      <c r="AA38" s="10" t="s">
        <v>69</v>
      </c>
      <c r="AB38" s="81"/>
      <c r="AC38" s="82"/>
      <c r="AD38" s="105"/>
      <c r="AE38" s="106"/>
    </row>
    <row r="39" spans="1:31" ht="133.5" customHeight="1" x14ac:dyDescent="0.25">
      <c r="A39" s="61"/>
      <c r="B39" s="107" t="s">
        <v>70</v>
      </c>
      <c r="C39" s="108"/>
      <c r="D39" s="108"/>
      <c r="E39" s="108"/>
      <c r="F39" s="108"/>
      <c r="G39" s="109"/>
      <c r="H39" s="5"/>
      <c r="I39" s="61"/>
      <c r="J39" s="107" t="s">
        <v>71</v>
      </c>
      <c r="K39" s="108"/>
      <c r="L39" s="108"/>
      <c r="M39" s="108"/>
      <c r="N39" s="108"/>
      <c r="O39" s="109"/>
      <c r="P39" s="5"/>
      <c r="Q39" s="61"/>
      <c r="R39" s="107" t="s">
        <v>72</v>
      </c>
      <c r="S39" s="108"/>
      <c r="T39" s="108"/>
      <c r="U39" s="108"/>
      <c r="V39" s="108"/>
      <c r="W39" s="109"/>
      <c r="X39" s="5"/>
      <c r="Y39" s="61"/>
      <c r="Z39" s="107" t="s">
        <v>73</v>
      </c>
      <c r="AA39" s="108"/>
      <c r="AB39" s="108"/>
      <c r="AC39" s="108"/>
      <c r="AD39" s="108"/>
      <c r="AE39" s="109"/>
    </row>
    <row r="40" spans="1:31" ht="23.25" customHeight="1" thickBot="1" x14ac:dyDescent="0.3">
      <c r="A40" s="83"/>
      <c r="B40" s="110"/>
      <c r="C40" s="111"/>
      <c r="D40" s="111"/>
      <c r="E40" s="111"/>
      <c r="F40" s="111"/>
      <c r="G40" s="112"/>
      <c r="H40" s="5"/>
      <c r="I40" s="83"/>
      <c r="J40" s="110"/>
      <c r="K40" s="111"/>
      <c r="L40" s="111"/>
      <c r="M40" s="111"/>
      <c r="N40" s="111"/>
      <c r="O40" s="112"/>
      <c r="P40" s="5"/>
      <c r="Q40" s="83"/>
      <c r="R40" s="110"/>
      <c r="S40" s="111"/>
      <c r="T40" s="111"/>
      <c r="U40" s="111"/>
      <c r="V40" s="111"/>
      <c r="W40" s="112"/>
      <c r="X40" s="5"/>
      <c r="Y40" s="83"/>
      <c r="Z40" s="110"/>
      <c r="AA40" s="111"/>
      <c r="AB40" s="111"/>
      <c r="AC40" s="111"/>
      <c r="AD40" s="111"/>
      <c r="AE40" s="112"/>
    </row>
    <row r="41" spans="1:31" ht="16.5" thickBot="1" x14ac:dyDescent="0.3">
      <c r="G41" s="4"/>
    </row>
    <row r="42" spans="1:31" ht="23.25" customHeight="1" thickTop="1" x14ac:dyDescent="0.25">
      <c r="A42" s="60" t="s">
        <v>74</v>
      </c>
      <c r="B42" s="84" t="s">
        <v>1</v>
      </c>
      <c r="C42" s="85"/>
      <c r="D42" s="84" t="s">
        <v>2</v>
      </c>
      <c r="E42" s="85"/>
      <c r="F42" s="84" t="s">
        <v>2</v>
      </c>
      <c r="G42" s="104"/>
      <c r="H42" s="5"/>
      <c r="I42" s="202" t="s">
        <v>75</v>
      </c>
      <c r="J42" s="159" t="s">
        <v>1</v>
      </c>
      <c r="K42" s="160"/>
      <c r="L42" s="200" t="s">
        <v>2</v>
      </c>
      <c r="M42" s="201"/>
      <c r="N42" s="159" t="s">
        <v>2</v>
      </c>
      <c r="O42" s="184"/>
      <c r="P42" s="5"/>
      <c r="Q42" s="60" t="s">
        <v>76</v>
      </c>
      <c r="R42" s="84" t="s">
        <v>77</v>
      </c>
      <c r="S42" s="85"/>
      <c r="T42" s="84" t="s">
        <v>2</v>
      </c>
      <c r="U42" s="85"/>
      <c r="V42" s="84" t="s">
        <v>2</v>
      </c>
      <c r="W42" s="104"/>
      <c r="X42" s="5"/>
      <c r="Y42" s="60" t="s">
        <v>78</v>
      </c>
      <c r="Z42" s="88" t="s">
        <v>77</v>
      </c>
      <c r="AA42" s="89"/>
      <c r="AB42" s="88" t="s">
        <v>2</v>
      </c>
      <c r="AC42" s="90"/>
      <c r="AD42" s="85" t="s">
        <v>2</v>
      </c>
      <c r="AE42" s="113"/>
    </row>
    <row r="43" spans="1:31" ht="20.25" customHeight="1" x14ac:dyDescent="0.25">
      <c r="A43" s="61"/>
      <c r="B43" s="64" t="s">
        <v>35</v>
      </c>
      <c r="C43" s="65"/>
      <c r="D43" s="66">
        <v>141000</v>
      </c>
      <c r="E43" s="67"/>
      <c r="F43" s="66">
        <f>D43*(1-Szorzó!$A$1)</f>
        <v>141000</v>
      </c>
      <c r="G43" s="68"/>
      <c r="H43" s="5"/>
      <c r="I43" s="197"/>
      <c r="J43" s="64" t="s">
        <v>35</v>
      </c>
      <c r="K43" s="65"/>
      <c r="L43" s="66">
        <v>121000</v>
      </c>
      <c r="M43" s="67"/>
      <c r="N43" s="66">
        <f>L43*(1-Szorzó!$A$1)</f>
        <v>121000</v>
      </c>
      <c r="O43" s="177"/>
      <c r="P43" s="5"/>
      <c r="Q43" s="61"/>
      <c r="R43" s="64" t="s">
        <v>79</v>
      </c>
      <c r="S43" s="65"/>
      <c r="T43" s="66">
        <v>145000</v>
      </c>
      <c r="U43" s="67"/>
      <c r="V43" s="66">
        <f>T43*(1-Szorzó!$A$1)</f>
        <v>145000</v>
      </c>
      <c r="W43" s="68"/>
      <c r="X43" s="5"/>
      <c r="Y43" s="61"/>
      <c r="Z43" s="64" t="s">
        <v>80</v>
      </c>
      <c r="AA43" s="65"/>
      <c r="AB43" s="66">
        <v>105000</v>
      </c>
      <c r="AC43" s="67"/>
      <c r="AD43" s="66">
        <f>AB43*(1-Szorzó!$A$1)</f>
        <v>105000</v>
      </c>
      <c r="AE43" s="68"/>
    </row>
    <row r="44" spans="1:31" ht="20.25" customHeight="1" x14ac:dyDescent="0.25">
      <c r="A44" s="61"/>
      <c r="B44" s="64" t="s">
        <v>37</v>
      </c>
      <c r="C44" s="65"/>
      <c r="D44" s="66">
        <v>211000</v>
      </c>
      <c r="E44" s="67"/>
      <c r="F44" s="66">
        <f>D44*(1-Szorzó!$A$1)</f>
        <v>211000</v>
      </c>
      <c r="G44" s="68"/>
      <c r="H44" s="5"/>
      <c r="I44" s="197"/>
      <c r="J44" s="64" t="s">
        <v>37</v>
      </c>
      <c r="K44" s="65"/>
      <c r="L44" s="66">
        <v>191000</v>
      </c>
      <c r="M44" s="67"/>
      <c r="N44" s="66">
        <f>L44*(1-Szorzó!$A$1)</f>
        <v>191000</v>
      </c>
      <c r="O44" s="177"/>
      <c r="P44" s="5"/>
      <c r="Q44" s="61"/>
      <c r="R44" s="171" t="s">
        <v>81</v>
      </c>
      <c r="S44" s="172"/>
      <c r="T44" s="173">
        <v>140000</v>
      </c>
      <c r="U44" s="174"/>
      <c r="V44" s="66">
        <f>T44*(1-Szorzó!$A$1)</f>
        <v>140000</v>
      </c>
      <c r="W44" s="68"/>
      <c r="X44" s="5"/>
      <c r="Y44" s="61"/>
      <c r="Z44" s="171" t="s">
        <v>81</v>
      </c>
      <c r="AA44" s="172"/>
      <c r="AB44" s="173">
        <v>100000</v>
      </c>
      <c r="AC44" s="174"/>
      <c r="AD44" s="66">
        <f>AB44*(1-Szorzó!$A$1)</f>
        <v>100000</v>
      </c>
      <c r="AE44" s="68"/>
    </row>
    <row r="45" spans="1:31" ht="20.25" customHeight="1" x14ac:dyDescent="0.25">
      <c r="A45" s="61"/>
      <c r="B45" s="64" t="s">
        <v>39</v>
      </c>
      <c r="C45" s="65"/>
      <c r="D45" s="66">
        <v>260000</v>
      </c>
      <c r="E45" s="67"/>
      <c r="F45" s="66">
        <f>D45*(1-Szorzó!$A$1)</f>
        <v>260000</v>
      </c>
      <c r="G45" s="68"/>
      <c r="H45" s="5"/>
      <c r="I45" s="197"/>
      <c r="J45" s="64" t="s">
        <v>39</v>
      </c>
      <c r="K45" s="65"/>
      <c r="L45" s="66">
        <v>240000</v>
      </c>
      <c r="M45" s="67"/>
      <c r="N45" s="66">
        <f>L45*(1-Szorzó!$A$1)</f>
        <v>240000</v>
      </c>
      <c r="O45" s="177"/>
      <c r="P45" s="5"/>
      <c r="Q45" s="61"/>
      <c r="R45" s="141"/>
      <c r="S45" s="142"/>
      <c r="T45" s="142"/>
      <c r="U45" s="142"/>
      <c r="V45" s="142"/>
      <c r="W45" s="143"/>
      <c r="X45" s="5"/>
      <c r="Y45" s="61"/>
      <c r="Z45" s="141"/>
      <c r="AA45" s="142"/>
      <c r="AB45" s="142"/>
      <c r="AC45" s="142"/>
      <c r="AD45" s="142"/>
      <c r="AE45" s="143"/>
    </row>
    <row r="46" spans="1:31" ht="20.25" customHeight="1" x14ac:dyDescent="0.25">
      <c r="A46" s="61"/>
      <c r="B46" s="91" t="s">
        <v>38</v>
      </c>
      <c r="C46" s="92"/>
      <c r="D46" s="92"/>
      <c r="E46" s="92"/>
      <c r="F46" s="92"/>
      <c r="G46" s="93"/>
      <c r="H46" s="5"/>
      <c r="I46" s="197"/>
      <c r="J46" s="91" t="s">
        <v>38</v>
      </c>
      <c r="K46" s="92"/>
      <c r="L46" s="92"/>
      <c r="M46" s="92"/>
      <c r="N46" s="92"/>
      <c r="O46" s="199"/>
      <c r="P46" s="5"/>
      <c r="Q46" s="61"/>
      <c r="R46" s="144"/>
      <c r="S46" s="145"/>
      <c r="T46" s="145"/>
      <c r="U46" s="145"/>
      <c r="V46" s="145"/>
      <c r="W46" s="146"/>
      <c r="X46" s="5"/>
      <c r="Y46" s="61"/>
      <c r="Z46" s="144"/>
      <c r="AA46" s="145"/>
      <c r="AB46" s="145"/>
      <c r="AC46" s="145"/>
      <c r="AD46" s="145"/>
      <c r="AE46" s="146"/>
    </row>
    <row r="47" spans="1:31" ht="12.75" customHeight="1" x14ac:dyDescent="0.25">
      <c r="A47" s="61"/>
      <c r="B47" s="9" t="s">
        <v>6</v>
      </c>
      <c r="C47" s="10" t="s">
        <v>82</v>
      </c>
      <c r="D47" s="77"/>
      <c r="E47" s="78"/>
      <c r="F47" s="9" t="s">
        <v>8</v>
      </c>
      <c r="G47" s="11" t="s">
        <v>9</v>
      </c>
      <c r="H47" s="5"/>
      <c r="I47" s="197"/>
      <c r="J47" s="9" t="s">
        <v>6</v>
      </c>
      <c r="K47" s="10" t="s">
        <v>63</v>
      </c>
      <c r="L47" s="77"/>
      <c r="M47" s="78"/>
      <c r="N47" s="9" t="s">
        <v>8</v>
      </c>
      <c r="O47" s="18" t="s">
        <v>9</v>
      </c>
      <c r="P47" s="5"/>
      <c r="Q47" s="61"/>
      <c r="R47" s="9" t="s">
        <v>6</v>
      </c>
      <c r="S47" s="10" t="s">
        <v>83</v>
      </c>
      <c r="T47" s="77"/>
      <c r="U47" s="78"/>
      <c r="V47" s="9" t="s">
        <v>8</v>
      </c>
      <c r="W47" s="11" t="s">
        <v>9</v>
      </c>
      <c r="X47" s="5"/>
      <c r="Y47" s="61"/>
      <c r="Z47" s="9" t="s">
        <v>6</v>
      </c>
      <c r="AA47" s="10" t="s">
        <v>84</v>
      </c>
      <c r="AB47" s="77"/>
      <c r="AC47" s="78"/>
      <c r="AD47" s="9" t="s">
        <v>8</v>
      </c>
      <c r="AE47" s="11" t="s">
        <v>9</v>
      </c>
    </row>
    <row r="48" spans="1:31" ht="12.75" customHeight="1" x14ac:dyDescent="0.25">
      <c r="A48" s="61"/>
      <c r="B48" s="9" t="s">
        <v>11</v>
      </c>
      <c r="C48" s="10" t="s">
        <v>15</v>
      </c>
      <c r="D48" s="79"/>
      <c r="E48" s="80"/>
      <c r="F48" s="9" t="s">
        <v>13</v>
      </c>
      <c r="G48" s="12" t="s">
        <v>14</v>
      </c>
      <c r="H48" s="5"/>
      <c r="I48" s="197"/>
      <c r="J48" s="9" t="s">
        <v>11</v>
      </c>
      <c r="K48" s="10" t="s">
        <v>46</v>
      </c>
      <c r="L48" s="79"/>
      <c r="M48" s="80"/>
      <c r="N48" s="9" t="s">
        <v>13</v>
      </c>
      <c r="O48" s="20" t="s">
        <v>14</v>
      </c>
      <c r="P48" s="5"/>
      <c r="Q48" s="61"/>
      <c r="R48" s="9" t="s">
        <v>11</v>
      </c>
      <c r="S48" s="10" t="s">
        <v>12</v>
      </c>
      <c r="T48" s="79"/>
      <c r="U48" s="80"/>
      <c r="V48" s="9" t="s">
        <v>13</v>
      </c>
      <c r="W48" s="12" t="s">
        <v>14</v>
      </c>
      <c r="X48" s="5"/>
      <c r="Y48" s="61"/>
      <c r="Z48" s="9" t="s">
        <v>11</v>
      </c>
      <c r="AA48" s="10" t="s">
        <v>49</v>
      </c>
      <c r="AB48" s="79"/>
      <c r="AC48" s="80"/>
      <c r="AD48" s="9" t="s">
        <v>13</v>
      </c>
      <c r="AE48" s="12" t="s">
        <v>14</v>
      </c>
    </row>
    <row r="49" spans="1:31" ht="12.75" customHeight="1" x14ac:dyDescent="0.25">
      <c r="A49" s="61"/>
      <c r="B49" s="9" t="s">
        <v>17</v>
      </c>
      <c r="C49" s="10" t="s">
        <v>67</v>
      </c>
      <c r="D49" s="79"/>
      <c r="E49" s="80"/>
      <c r="F49" s="15" t="s">
        <v>19</v>
      </c>
      <c r="G49" s="12" t="s">
        <v>20</v>
      </c>
      <c r="H49" s="5"/>
      <c r="I49" s="197"/>
      <c r="J49" s="9" t="s">
        <v>17</v>
      </c>
      <c r="K49" s="10" t="s">
        <v>85</v>
      </c>
      <c r="L49" s="79"/>
      <c r="M49" s="80"/>
      <c r="N49" s="15" t="s">
        <v>19</v>
      </c>
      <c r="O49" s="20" t="s">
        <v>20</v>
      </c>
      <c r="P49" s="5"/>
      <c r="Q49" s="61"/>
      <c r="R49" s="9" t="s">
        <v>17</v>
      </c>
      <c r="S49" s="10" t="s">
        <v>67</v>
      </c>
      <c r="T49" s="79"/>
      <c r="U49" s="80"/>
      <c r="V49" s="15" t="s">
        <v>19</v>
      </c>
      <c r="W49" s="16" t="s">
        <v>20</v>
      </c>
      <c r="X49" s="5"/>
      <c r="Y49" s="61"/>
      <c r="Z49" s="9" t="s">
        <v>17</v>
      </c>
      <c r="AA49" s="10" t="s">
        <v>86</v>
      </c>
      <c r="AB49" s="79"/>
      <c r="AC49" s="80"/>
      <c r="AD49" s="15" t="s">
        <v>19</v>
      </c>
      <c r="AE49" s="16" t="s">
        <v>20</v>
      </c>
    </row>
    <row r="50" spans="1:31" ht="12.75" customHeight="1" x14ac:dyDescent="0.25">
      <c r="A50" s="61"/>
      <c r="B50" s="9" t="s">
        <v>22</v>
      </c>
      <c r="C50" s="10" t="s">
        <v>68</v>
      </c>
      <c r="D50" s="79"/>
      <c r="E50" s="80"/>
      <c r="F50" s="21" t="s">
        <v>24</v>
      </c>
      <c r="G50" s="16" t="s">
        <v>25</v>
      </c>
      <c r="H50" s="5"/>
      <c r="I50" s="197"/>
      <c r="J50" s="9" t="s">
        <v>22</v>
      </c>
      <c r="K50" s="10" t="s">
        <v>68</v>
      </c>
      <c r="L50" s="79"/>
      <c r="M50" s="80"/>
      <c r="N50" s="27" t="s">
        <v>24</v>
      </c>
      <c r="O50" s="24" t="s">
        <v>25</v>
      </c>
      <c r="P50" s="5"/>
      <c r="Q50" s="61"/>
      <c r="R50" s="9" t="s">
        <v>22</v>
      </c>
      <c r="S50" s="10" t="s">
        <v>23</v>
      </c>
      <c r="T50" s="79"/>
      <c r="U50" s="80"/>
      <c r="V50" s="15" t="s">
        <v>24</v>
      </c>
      <c r="W50" s="16" t="s">
        <v>87</v>
      </c>
      <c r="X50" s="5"/>
      <c r="Y50" s="61"/>
      <c r="Z50" s="9" t="s">
        <v>22</v>
      </c>
      <c r="AA50" s="10" t="s">
        <v>23</v>
      </c>
      <c r="AB50" s="79"/>
      <c r="AC50" s="80"/>
      <c r="AD50" s="15" t="s">
        <v>24</v>
      </c>
      <c r="AE50" s="16" t="s">
        <v>87</v>
      </c>
    </row>
    <row r="51" spans="1:31" ht="12.75" customHeight="1" x14ac:dyDescent="0.25">
      <c r="A51" s="61"/>
      <c r="B51" s="9" t="s">
        <v>26</v>
      </c>
      <c r="C51" s="10" t="s">
        <v>69</v>
      </c>
      <c r="D51" s="81"/>
      <c r="E51" s="82"/>
      <c r="F51" s="105"/>
      <c r="G51" s="106"/>
      <c r="H51" s="5"/>
      <c r="I51" s="197"/>
      <c r="J51" s="9" t="s">
        <v>26</v>
      </c>
      <c r="K51" s="10" t="s">
        <v>69</v>
      </c>
      <c r="L51" s="81"/>
      <c r="M51" s="82"/>
      <c r="N51" s="28" t="s">
        <v>51</v>
      </c>
      <c r="O51" s="29">
        <v>1</v>
      </c>
      <c r="P51" s="5"/>
      <c r="Q51" s="61"/>
      <c r="R51" s="9" t="s">
        <v>26</v>
      </c>
      <c r="S51" s="10" t="s">
        <v>53</v>
      </c>
      <c r="T51" s="81"/>
      <c r="U51" s="82"/>
      <c r="V51" s="62"/>
      <c r="W51" s="63"/>
      <c r="X51" s="5"/>
      <c r="Y51" s="61"/>
      <c r="Z51" s="9" t="s">
        <v>26</v>
      </c>
      <c r="AA51" s="10" t="s">
        <v>69</v>
      </c>
      <c r="AB51" s="81"/>
      <c r="AC51" s="82"/>
      <c r="AD51" s="62"/>
      <c r="AE51" s="63"/>
    </row>
    <row r="52" spans="1:31" ht="133.5" customHeight="1" x14ac:dyDescent="0.25">
      <c r="A52" s="61"/>
      <c r="B52" s="107" t="s">
        <v>88</v>
      </c>
      <c r="C52" s="108"/>
      <c r="D52" s="108"/>
      <c r="E52" s="108"/>
      <c r="F52" s="108"/>
      <c r="G52" s="109"/>
      <c r="H52" s="5"/>
      <c r="I52" s="197"/>
      <c r="J52" s="107" t="s">
        <v>89</v>
      </c>
      <c r="K52" s="108"/>
      <c r="L52" s="108"/>
      <c r="M52" s="108"/>
      <c r="N52" s="108"/>
      <c r="O52" s="167"/>
      <c r="P52" s="5"/>
      <c r="Q52" s="61"/>
      <c r="R52" s="107" t="s">
        <v>90</v>
      </c>
      <c r="S52" s="108"/>
      <c r="T52" s="108"/>
      <c r="U52" s="108"/>
      <c r="V52" s="108"/>
      <c r="W52" s="109"/>
      <c r="X52" s="5"/>
      <c r="Y52" s="61"/>
      <c r="Z52" s="107" t="s">
        <v>91</v>
      </c>
      <c r="AA52" s="108"/>
      <c r="AB52" s="108"/>
      <c r="AC52" s="108"/>
      <c r="AD52" s="108"/>
      <c r="AE52" s="109"/>
    </row>
    <row r="53" spans="1:31" ht="23.25" customHeight="1" thickBot="1" x14ac:dyDescent="0.3">
      <c r="A53" s="83"/>
      <c r="B53" s="110"/>
      <c r="C53" s="111"/>
      <c r="D53" s="111"/>
      <c r="E53" s="111"/>
      <c r="F53" s="111"/>
      <c r="G53" s="112"/>
      <c r="H53" s="5"/>
      <c r="I53" s="198"/>
      <c r="J53" s="191"/>
      <c r="K53" s="169"/>
      <c r="L53" s="169"/>
      <c r="M53" s="169"/>
      <c r="N53" s="169"/>
      <c r="O53" s="170"/>
      <c r="P53" s="5"/>
      <c r="Q53" s="83"/>
      <c r="R53" s="110"/>
      <c r="S53" s="111"/>
      <c r="T53" s="111"/>
      <c r="U53" s="111"/>
      <c r="V53" s="111"/>
      <c r="W53" s="112"/>
      <c r="X53" s="5"/>
      <c r="Y53" s="83"/>
      <c r="Z53" s="110"/>
      <c r="AA53" s="111"/>
      <c r="AB53" s="111"/>
      <c r="AC53" s="111"/>
      <c r="AD53" s="111"/>
      <c r="AE53" s="112"/>
    </row>
    <row r="54" spans="1:31" ht="16.5" thickBot="1" x14ac:dyDescent="0.3"/>
    <row r="55" spans="1:31" ht="23.25" customHeight="1" thickTop="1" x14ac:dyDescent="0.25">
      <c r="A55" s="196" t="s">
        <v>92</v>
      </c>
      <c r="B55" s="159" t="s">
        <v>1</v>
      </c>
      <c r="C55" s="160"/>
      <c r="D55" s="159" t="s">
        <v>2</v>
      </c>
      <c r="E55" s="160"/>
      <c r="F55" s="159" t="s">
        <v>2</v>
      </c>
      <c r="G55" s="184"/>
      <c r="H55" s="5"/>
      <c r="I55" s="161" t="s">
        <v>93</v>
      </c>
      <c r="J55" s="159" t="s">
        <v>1</v>
      </c>
      <c r="K55" s="160"/>
      <c r="L55" s="159" t="s">
        <v>2</v>
      </c>
      <c r="M55" s="160"/>
      <c r="N55" s="159" t="s">
        <v>2</v>
      </c>
      <c r="O55" s="184"/>
      <c r="P55" s="5"/>
      <c r="Q55" s="185" t="s">
        <v>106</v>
      </c>
      <c r="R55" s="179" t="s">
        <v>1</v>
      </c>
      <c r="S55" s="180"/>
      <c r="T55" s="179" t="s">
        <v>2</v>
      </c>
      <c r="U55" s="180"/>
      <c r="V55" s="179" t="s">
        <v>2</v>
      </c>
      <c r="W55" s="181"/>
      <c r="X55" s="5"/>
      <c r="Y55" s="60" t="s">
        <v>107</v>
      </c>
      <c r="Z55" s="84" t="s">
        <v>1</v>
      </c>
      <c r="AA55" s="85"/>
      <c r="AB55" s="84" t="s">
        <v>2</v>
      </c>
      <c r="AC55" s="85"/>
      <c r="AD55" s="103" t="s">
        <v>2</v>
      </c>
      <c r="AE55" s="104"/>
    </row>
    <row r="56" spans="1:31" ht="20.25" customHeight="1" x14ac:dyDescent="0.25">
      <c r="A56" s="197"/>
      <c r="B56" s="64" t="s">
        <v>37</v>
      </c>
      <c r="C56" s="65"/>
      <c r="D56" s="66">
        <v>92000</v>
      </c>
      <c r="E56" s="67"/>
      <c r="F56" s="66">
        <f>D56*(1-Szorzó!$A$1)</f>
        <v>92000</v>
      </c>
      <c r="G56" s="68"/>
      <c r="H56" s="5"/>
      <c r="I56" s="162"/>
      <c r="J56" s="64" t="s">
        <v>37</v>
      </c>
      <c r="K56" s="65"/>
      <c r="L56" s="66">
        <v>118000</v>
      </c>
      <c r="M56" s="67"/>
      <c r="N56" s="66">
        <f>L56*(1-Szorzó!$A$1)</f>
        <v>118000</v>
      </c>
      <c r="O56" s="177"/>
      <c r="P56" s="5"/>
      <c r="Q56" s="186"/>
      <c r="R56" s="64" t="s">
        <v>37</v>
      </c>
      <c r="S56" s="65"/>
      <c r="T56" s="66">
        <v>186000</v>
      </c>
      <c r="U56" s="67"/>
      <c r="V56" s="66">
        <f>T56*(1-Szorzó!$A$1)</f>
        <v>186000</v>
      </c>
      <c r="W56" s="178"/>
      <c r="X56" s="5"/>
      <c r="Y56" s="61"/>
      <c r="Z56" s="64" t="s">
        <v>108</v>
      </c>
      <c r="AA56" s="65"/>
      <c r="AB56" s="66">
        <v>93000</v>
      </c>
      <c r="AC56" s="67"/>
      <c r="AD56" s="100">
        <f>AB56*(1-Szorzó!$A$1)</f>
        <v>93000</v>
      </c>
      <c r="AE56" s="68"/>
    </row>
    <row r="57" spans="1:31" ht="20.25" customHeight="1" x14ac:dyDescent="0.25">
      <c r="A57" s="197"/>
      <c r="B57" s="64" t="s">
        <v>94</v>
      </c>
      <c r="C57" s="65"/>
      <c r="D57" s="66">
        <v>112000</v>
      </c>
      <c r="E57" s="67"/>
      <c r="F57" s="66">
        <f>D57*(1-Szorzó!$A$1)</f>
        <v>112000</v>
      </c>
      <c r="G57" s="68"/>
      <c r="H57" s="5"/>
      <c r="I57" s="162"/>
      <c r="J57" s="64" t="s">
        <v>94</v>
      </c>
      <c r="K57" s="65"/>
      <c r="L57" s="66">
        <v>138000</v>
      </c>
      <c r="M57" s="67"/>
      <c r="N57" s="66">
        <f>L57*(1-Szorzó!$A$1)</f>
        <v>138000</v>
      </c>
      <c r="O57" s="177"/>
      <c r="P57" s="5"/>
      <c r="Q57" s="186"/>
      <c r="R57" s="64" t="s">
        <v>94</v>
      </c>
      <c r="S57" s="65"/>
      <c r="T57" s="66">
        <v>232000</v>
      </c>
      <c r="U57" s="67"/>
      <c r="V57" s="66">
        <f>T57*(1-Szorzó!$A$1)</f>
        <v>232000</v>
      </c>
      <c r="W57" s="178"/>
      <c r="X57" s="5"/>
      <c r="Y57" s="61"/>
      <c r="Z57" s="64" t="s">
        <v>109</v>
      </c>
      <c r="AA57" s="65"/>
      <c r="AB57" s="66">
        <v>93000</v>
      </c>
      <c r="AC57" s="67"/>
      <c r="AD57" s="100">
        <f>AB57*(1-Szorzó!$A$1)</f>
        <v>93000</v>
      </c>
      <c r="AE57" s="68"/>
    </row>
    <row r="58" spans="1:31" ht="20.25" customHeight="1" x14ac:dyDescent="0.25">
      <c r="A58" s="197"/>
      <c r="B58" s="94" t="s">
        <v>95</v>
      </c>
      <c r="C58" s="95"/>
      <c r="D58" s="95"/>
      <c r="E58" s="95"/>
      <c r="F58" s="95"/>
      <c r="G58" s="182"/>
      <c r="H58" s="5"/>
      <c r="I58" s="162"/>
      <c r="J58" s="94" t="s">
        <v>95</v>
      </c>
      <c r="K58" s="95"/>
      <c r="L58" s="95"/>
      <c r="M58" s="95"/>
      <c r="N58" s="95"/>
      <c r="O58" s="182"/>
      <c r="P58" s="5"/>
      <c r="Q58" s="186"/>
      <c r="R58" s="94" t="s">
        <v>95</v>
      </c>
      <c r="S58" s="95"/>
      <c r="T58" s="95"/>
      <c r="U58" s="95"/>
      <c r="V58" s="95"/>
      <c r="W58" s="182"/>
      <c r="X58" s="5"/>
      <c r="Y58" s="61"/>
      <c r="Z58" s="64" t="s">
        <v>37</v>
      </c>
      <c r="AA58" s="65"/>
      <c r="AB58" s="66">
        <v>125000</v>
      </c>
      <c r="AC58" s="67"/>
      <c r="AD58" s="100">
        <f>AB58*(1-Szorzó!$A$1)</f>
        <v>125000</v>
      </c>
      <c r="AE58" s="68"/>
    </row>
    <row r="59" spans="1:31" ht="20.25" customHeight="1" x14ac:dyDescent="0.25">
      <c r="A59" s="197"/>
      <c r="B59" s="97"/>
      <c r="C59" s="98"/>
      <c r="D59" s="98"/>
      <c r="E59" s="98"/>
      <c r="F59" s="98"/>
      <c r="G59" s="183"/>
      <c r="H59" s="5"/>
      <c r="I59" s="162"/>
      <c r="J59" s="97"/>
      <c r="K59" s="98"/>
      <c r="L59" s="98"/>
      <c r="M59" s="98"/>
      <c r="N59" s="98"/>
      <c r="O59" s="183"/>
      <c r="P59" s="5"/>
      <c r="Q59" s="186"/>
      <c r="R59" s="97"/>
      <c r="S59" s="98"/>
      <c r="T59" s="98"/>
      <c r="U59" s="98"/>
      <c r="V59" s="98"/>
      <c r="W59" s="183"/>
      <c r="X59" s="5"/>
      <c r="Y59" s="61"/>
      <c r="Z59" s="64"/>
      <c r="AA59" s="101"/>
      <c r="AB59" s="101"/>
      <c r="AC59" s="101"/>
      <c r="AD59" s="101"/>
      <c r="AE59" s="102"/>
    </row>
    <row r="60" spans="1:31" ht="12.75" customHeight="1" x14ac:dyDescent="0.25">
      <c r="A60" s="197"/>
      <c r="B60" s="9" t="s">
        <v>6</v>
      </c>
      <c r="C60" s="10" t="s">
        <v>83</v>
      </c>
      <c r="D60" s="135"/>
      <c r="E60" s="136"/>
      <c r="F60" s="17" t="s">
        <v>8</v>
      </c>
      <c r="G60" s="18" t="s">
        <v>96</v>
      </c>
      <c r="H60" s="5"/>
      <c r="I60" s="162"/>
      <c r="J60" s="9" t="s">
        <v>6</v>
      </c>
      <c r="K60" s="10" t="s">
        <v>97</v>
      </c>
      <c r="L60" s="77"/>
      <c r="M60" s="188"/>
      <c r="N60" s="9" t="s">
        <v>8</v>
      </c>
      <c r="O60" s="18" t="s">
        <v>96</v>
      </c>
      <c r="P60" s="5"/>
      <c r="Q60" s="186"/>
      <c r="R60" s="9" t="s">
        <v>6</v>
      </c>
      <c r="S60" s="10" t="s">
        <v>110</v>
      </c>
      <c r="T60" s="77"/>
      <c r="U60" s="78"/>
      <c r="V60" s="9" t="s">
        <v>8</v>
      </c>
      <c r="W60" s="31" t="s">
        <v>9</v>
      </c>
      <c r="X60" s="5"/>
      <c r="Y60" s="61"/>
      <c r="Z60" s="9" t="s">
        <v>6</v>
      </c>
      <c r="AA60" s="10" t="s">
        <v>111</v>
      </c>
      <c r="AB60" s="77"/>
      <c r="AC60" s="78"/>
      <c r="AD60" s="9" t="s">
        <v>8</v>
      </c>
      <c r="AE60" s="11" t="s">
        <v>112</v>
      </c>
    </row>
    <row r="61" spans="1:31" ht="12.75" customHeight="1" x14ac:dyDescent="0.25">
      <c r="A61" s="197"/>
      <c r="B61" s="9" t="s">
        <v>11</v>
      </c>
      <c r="C61" s="10" t="s">
        <v>98</v>
      </c>
      <c r="D61" s="137"/>
      <c r="E61" s="138"/>
      <c r="F61" s="17" t="s">
        <v>13</v>
      </c>
      <c r="G61" s="20" t="s">
        <v>99</v>
      </c>
      <c r="H61" s="5"/>
      <c r="I61" s="162"/>
      <c r="J61" s="9" t="s">
        <v>11</v>
      </c>
      <c r="K61" s="10" t="s">
        <v>100</v>
      </c>
      <c r="L61" s="79"/>
      <c r="M61" s="189"/>
      <c r="N61" s="9" t="s">
        <v>13</v>
      </c>
      <c r="O61" s="20" t="s">
        <v>14</v>
      </c>
      <c r="P61" s="5"/>
      <c r="Q61" s="186"/>
      <c r="R61" s="9" t="s">
        <v>11</v>
      </c>
      <c r="S61" s="10" t="s">
        <v>113</v>
      </c>
      <c r="T61" s="79"/>
      <c r="U61" s="80"/>
      <c r="V61" s="9" t="s">
        <v>13</v>
      </c>
      <c r="W61" s="32" t="s">
        <v>14</v>
      </c>
      <c r="X61" s="5"/>
      <c r="Y61" s="61"/>
      <c r="Z61" s="9" t="s">
        <v>11</v>
      </c>
      <c r="AA61" s="10" t="s">
        <v>114</v>
      </c>
      <c r="AB61" s="79"/>
      <c r="AC61" s="80"/>
      <c r="AD61" s="9" t="s">
        <v>13</v>
      </c>
      <c r="AE61" s="12" t="s">
        <v>115</v>
      </c>
    </row>
    <row r="62" spans="1:31" ht="12.75" customHeight="1" x14ac:dyDescent="0.25">
      <c r="A62" s="197"/>
      <c r="B62" s="9" t="s">
        <v>17</v>
      </c>
      <c r="C62" s="10" t="s">
        <v>47</v>
      </c>
      <c r="D62" s="137"/>
      <c r="E62" s="138"/>
      <c r="F62" s="21" t="s">
        <v>19</v>
      </c>
      <c r="G62" s="22" t="s">
        <v>20</v>
      </c>
      <c r="H62" s="5"/>
      <c r="I62" s="162"/>
      <c r="J62" s="9" t="s">
        <v>17</v>
      </c>
      <c r="K62" s="10" t="s">
        <v>101</v>
      </c>
      <c r="L62" s="79"/>
      <c r="M62" s="189"/>
      <c r="N62" s="15" t="s">
        <v>19</v>
      </c>
      <c r="O62" s="30" t="s">
        <v>20</v>
      </c>
      <c r="P62" s="5"/>
      <c r="Q62" s="186"/>
      <c r="R62" s="9" t="s">
        <v>17</v>
      </c>
      <c r="S62" s="10" t="s">
        <v>67</v>
      </c>
      <c r="T62" s="79"/>
      <c r="U62" s="80"/>
      <c r="V62" s="15" t="s">
        <v>19</v>
      </c>
      <c r="W62" s="33" t="s">
        <v>20</v>
      </c>
      <c r="X62" s="5"/>
      <c r="Y62" s="61"/>
      <c r="Z62" s="9" t="s">
        <v>17</v>
      </c>
      <c r="AA62" s="10" t="s">
        <v>101</v>
      </c>
      <c r="AB62" s="79"/>
      <c r="AC62" s="80"/>
      <c r="AD62" s="15" t="s">
        <v>19</v>
      </c>
      <c r="AE62" s="16" t="s">
        <v>20</v>
      </c>
    </row>
    <row r="63" spans="1:31" ht="12.75" customHeight="1" x14ac:dyDescent="0.25">
      <c r="A63" s="197"/>
      <c r="B63" s="9" t="s">
        <v>22</v>
      </c>
      <c r="C63" s="10" t="s">
        <v>102</v>
      </c>
      <c r="D63" s="137"/>
      <c r="E63" s="138"/>
      <c r="F63" s="23" t="s">
        <v>24</v>
      </c>
      <c r="G63" s="24" t="s">
        <v>103</v>
      </c>
      <c r="H63" s="5"/>
      <c r="I63" s="162"/>
      <c r="J63" s="9" t="s">
        <v>22</v>
      </c>
      <c r="K63" s="10" t="s">
        <v>102</v>
      </c>
      <c r="L63" s="79"/>
      <c r="M63" s="189"/>
      <c r="N63" s="23" t="s">
        <v>24</v>
      </c>
      <c r="O63" s="24" t="s">
        <v>103</v>
      </c>
      <c r="P63" s="5"/>
      <c r="Q63" s="186"/>
      <c r="R63" s="9" t="s">
        <v>22</v>
      </c>
      <c r="S63" s="10" t="s">
        <v>116</v>
      </c>
      <c r="T63" s="79"/>
      <c r="U63" s="80"/>
      <c r="V63" s="23" t="s">
        <v>24</v>
      </c>
      <c r="W63" s="24" t="s">
        <v>25</v>
      </c>
      <c r="X63" s="5"/>
      <c r="Y63" s="61"/>
      <c r="Z63" s="9" t="s">
        <v>22</v>
      </c>
      <c r="AA63" s="10" t="s">
        <v>68</v>
      </c>
      <c r="AB63" s="79"/>
      <c r="AC63" s="80"/>
      <c r="AD63" s="15" t="s">
        <v>24</v>
      </c>
      <c r="AE63" s="16" t="s">
        <v>87</v>
      </c>
    </row>
    <row r="64" spans="1:31" ht="12.75" customHeight="1" x14ac:dyDescent="0.25">
      <c r="A64" s="197"/>
      <c r="B64" s="9" t="s">
        <v>26</v>
      </c>
      <c r="C64" s="10" t="s">
        <v>27</v>
      </c>
      <c r="D64" s="139"/>
      <c r="E64" s="140"/>
      <c r="F64" s="25" t="s">
        <v>51</v>
      </c>
      <c r="G64" s="26">
        <v>1</v>
      </c>
      <c r="H64" s="5"/>
      <c r="I64" s="162"/>
      <c r="J64" s="9" t="s">
        <v>26</v>
      </c>
      <c r="K64" s="10" t="s">
        <v>27</v>
      </c>
      <c r="L64" s="81"/>
      <c r="M64" s="190"/>
      <c r="N64" s="25" t="s">
        <v>51</v>
      </c>
      <c r="O64" s="26">
        <v>1</v>
      </c>
      <c r="P64" s="5"/>
      <c r="Q64" s="186"/>
      <c r="R64" s="9" t="s">
        <v>26</v>
      </c>
      <c r="S64" s="10" t="s">
        <v>49</v>
      </c>
      <c r="T64" s="81"/>
      <c r="U64" s="82"/>
      <c r="V64" s="25" t="s">
        <v>51</v>
      </c>
      <c r="W64" s="34">
        <v>1</v>
      </c>
      <c r="X64" s="5"/>
      <c r="Y64" s="61"/>
      <c r="Z64" s="9" t="s">
        <v>26</v>
      </c>
      <c r="AA64" s="10" t="s">
        <v>50</v>
      </c>
      <c r="AB64" s="81"/>
      <c r="AC64" s="82"/>
      <c r="AD64" s="62"/>
      <c r="AE64" s="63"/>
    </row>
    <row r="65" spans="1:31" ht="133.5" customHeight="1" x14ac:dyDescent="0.25">
      <c r="A65" s="197"/>
      <c r="B65" s="107" t="s">
        <v>104</v>
      </c>
      <c r="C65" s="108"/>
      <c r="D65" s="108"/>
      <c r="E65" s="108"/>
      <c r="F65" s="108"/>
      <c r="G65" s="167"/>
      <c r="H65" s="5"/>
      <c r="I65" s="162"/>
      <c r="J65" s="107" t="s">
        <v>105</v>
      </c>
      <c r="K65" s="108"/>
      <c r="L65" s="108"/>
      <c r="M65" s="108"/>
      <c r="N65" s="108"/>
      <c r="O65" s="167"/>
      <c r="P65" s="5"/>
      <c r="Q65" s="186"/>
      <c r="R65" s="107" t="s">
        <v>117</v>
      </c>
      <c r="S65" s="108"/>
      <c r="T65" s="108"/>
      <c r="U65" s="108"/>
      <c r="V65" s="108"/>
      <c r="W65" s="192"/>
      <c r="X65" s="5"/>
      <c r="Y65" s="61"/>
      <c r="Z65" s="107" t="s">
        <v>118</v>
      </c>
      <c r="AA65" s="108"/>
      <c r="AB65" s="108"/>
      <c r="AC65" s="108"/>
      <c r="AD65" s="108"/>
      <c r="AE65" s="109"/>
    </row>
    <row r="66" spans="1:31" ht="23.25" customHeight="1" thickBot="1" x14ac:dyDescent="0.3">
      <c r="A66" s="198"/>
      <c r="B66" s="191"/>
      <c r="C66" s="169"/>
      <c r="D66" s="169"/>
      <c r="E66" s="169"/>
      <c r="F66" s="169"/>
      <c r="G66" s="170"/>
      <c r="H66" s="5"/>
      <c r="I66" s="163"/>
      <c r="J66" s="191"/>
      <c r="K66" s="169"/>
      <c r="L66" s="169"/>
      <c r="M66" s="169"/>
      <c r="N66" s="169"/>
      <c r="O66" s="170"/>
      <c r="P66" s="5"/>
      <c r="Q66" s="187"/>
      <c r="R66" s="193"/>
      <c r="S66" s="194"/>
      <c r="T66" s="194"/>
      <c r="U66" s="194"/>
      <c r="V66" s="194"/>
      <c r="W66" s="195"/>
      <c r="X66" s="5"/>
      <c r="Y66" s="83"/>
      <c r="Z66" s="110"/>
      <c r="AA66" s="111"/>
      <c r="AB66" s="111"/>
      <c r="AC66" s="111"/>
      <c r="AD66" s="111"/>
      <c r="AE66" s="112"/>
    </row>
    <row r="67" spans="1:31" ht="17.25" thickTop="1" thickBot="1" x14ac:dyDescent="0.3"/>
    <row r="68" spans="1:31" ht="23.25" customHeight="1" thickTop="1" x14ac:dyDescent="0.25">
      <c r="A68" s="60" t="s">
        <v>193</v>
      </c>
      <c r="B68" s="88" t="s">
        <v>77</v>
      </c>
      <c r="C68" s="89"/>
      <c r="D68" s="88" t="s">
        <v>2</v>
      </c>
      <c r="E68" s="90"/>
      <c r="F68" s="85" t="s">
        <v>2</v>
      </c>
      <c r="G68" s="113"/>
      <c r="H68" s="5"/>
      <c r="I68" s="161" t="s">
        <v>119</v>
      </c>
      <c r="J68" s="159" t="s">
        <v>1</v>
      </c>
      <c r="K68" s="160"/>
      <c r="L68" s="157" t="s">
        <v>2</v>
      </c>
      <c r="M68" s="157"/>
      <c r="N68" s="157" t="s">
        <v>2</v>
      </c>
      <c r="O68" s="158"/>
      <c r="P68" s="5"/>
      <c r="Q68" s="161" t="s">
        <v>120</v>
      </c>
      <c r="R68" s="159" t="s">
        <v>77</v>
      </c>
      <c r="S68" s="160"/>
      <c r="T68" s="157" t="s">
        <v>2</v>
      </c>
      <c r="U68" s="157"/>
      <c r="V68" s="157" t="s">
        <v>2</v>
      </c>
      <c r="W68" s="158"/>
      <c r="X68" s="5"/>
      <c r="Y68" s="60" t="s">
        <v>121</v>
      </c>
      <c r="Z68" s="88" t="s">
        <v>1</v>
      </c>
      <c r="AA68" s="89"/>
      <c r="AB68" s="88" t="s">
        <v>2</v>
      </c>
      <c r="AC68" s="90"/>
      <c r="AD68" s="85" t="s">
        <v>2</v>
      </c>
      <c r="AE68" s="113"/>
    </row>
    <row r="69" spans="1:31" ht="20.25" customHeight="1" x14ac:dyDescent="0.25">
      <c r="A69" s="61"/>
      <c r="B69" s="64" t="s">
        <v>79</v>
      </c>
      <c r="C69" s="65"/>
      <c r="D69" s="66">
        <v>109000</v>
      </c>
      <c r="E69" s="67"/>
      <c r="F69" s="100">
        <f>D69*(1-Szorzó!$A$1)</f>
        <v>109000</v>
      </c>
      <c r="G69" s="68"/>
      <c r="H69" s="5"/>
      <c r="I69" s="162"/>
      <c r="J69" s="75" t="s">
        <v>122</v>
      </c>
      <c r="K69" s="76"/>
      <c r="L69" s="86">
        <v>72000</v>
      </c>
      <c r="M69" s="86"/>
      <c r="N69" s="86">
        <f>L69*(1-Szorzó!$A$1)</f>
        <v>72000</v>
      </c>
      <c r="O69" s="156"/>
      <c r="P69" s="5"/>
      <c r="Q69" s="162"/>
      <c r="R69" s="164" t="s">
        <v>123</v>
      </c>
      <c r="S69" s="165"/>
      <c r="T69" s="86">
        <v>55000</v>
      </c>
      <c r="U69" s="86"/>
      <c r="V69" s="86">
        <f>T69*(1-Szorzó!$A$1)</f>
        <v>55000</v>
      </c>
      <c r="W69" s="156"/>
      <c r="X69" s="5"/>
      <c r="Y69" s="61"/>
      <c r="Z69" s="64" t="s">
        <v>124</v>
      </c>
      <c r="AA69" s="65"/>
      <c r="AB69" s="86">
        <v>68000</v>
      </c>
      <c r="AC69" s="86"/>
      <c r="AD69" s="67">
        <f>AB69*(1-Szorzó!$A$1)</f>
        <v>68000</v>
      </c>
      <c r="AE69" s="87"/>
    </row>
    <row r="70" spans="1:31" ht="20.25" customHeight="1" x14ac:dyDescent="0.25">
      <c r="A70" s="61"/>
      <c r="B70" s="171" t="s">
        <v>81</v>
      </c>
      <c r="C70" s="172"/>
      <c r="D70" s="173">
        <v>104000</v>
      </c>
      <c r="E70" s="174"/>
      <c r="F70" s="100">
        <f>D70*(1-Szorzó!$A$1)</f>
        <v>104000</v>
      </c>
      <c r="G70" s="68"/>
      <c r="H70" s="5"/>
      <c r="I70" s="162"/>
      <c r="J70" s="75" t="s">
        <v>4</v>
      </c>
      <c r="K70" s="76"/>
      <c r="L70" s="86">
        <v>98000</v>
      </c>
      <c r="M70" s="86"/>
      <c r="N70" s="86">
        <f>L70*(1-Szorzó!$A$1)</f>
        <v>98000</v>
      </c>
      <c r="O70" s="156"/>
      <c r="P70" s="5"/>
      <c r="Q70" s="162"/>
      <c r="R70" s="164" t="s">
        <v>125</v>
      </c>
      <c r="S70" s="165"/>
      <c r="T70" s="86">
        <v>78000</v>
      </c>
      <c r="U70" s="86"/>
      <c r="V70" s="86">
        <f>T70*(1-Szorzó!$A$1)</f>
        <v>78000</v>
      </c>
      <c r="W70" s="156"/>
      <c r="X70" s="5"/>
      <c r="Y70" s="61"/>
      <c r="Z70" s="64" t="s">
        <v>126</v>
      </c>
      <c r="AA70" s="65"/>
      <c r="AB70" s="86">
        <f>AB69+6400</f>
        <v>74400</v>
      </c>
      <c r="AC70" s="86"/>
      <c r="AD70" s="67">
        <f>AB70*(1-Szorzó!$A$1)</f>
        <v>74400</v>
      </c>
      <c r="AE70" s="87"/>
    </row>
    <row r="71" spans="1:31" ht="20.25" customHeight="1" x14ac:dyDescent="0.25">
      <c r="A71" s="61"/>
      <c r="B71" s="141"/>
      <c r="C71" s="142"/>
      <c r="D71" s="142"/>
      <c r="E71" s="142"/>
      <c r="F71" s="142"/>
      <c r="G71" s="143"/>
      <c r="H71" s="5"/>
      <c r="I71" s="162"/>
      <c r="J71" s="147"/>
      <c r="K71" s="148"/>
      <c r="L71" s="148"/>
      <c r="M71" s="148"/>
      <c r="N71" s="148"/>
      <c r="O71" s="149"/>
      <c r="P71" s="5"/>
      <c r="Q71" s="162"/>
      <c r="R71" s="153" t="s">
        <v>127</v>
      </c>
      <c r="S71" s="154"/>
      <c r="T71" s="155">
        <v>51000</v>
      </c>
      <c r="U71" s="155"/>
      <c r="V71" s="86">
        <f>T71*(1-Szorzó!$A$1)</f>
        <v>51000</v>
      </c>
      <c r="W71" s="156"/>
      <c r="X71" s="5"/>
      <c r="Y71" s="61"/>
      <c r="Z71" s="64" t="s">
        <v>128</v>
      </c>
      <c r="AA71" s="65"/>
      <c r="AB71" s="86">
        <f>AB69+9300</f>
        <v>77300</v>
      </c>
      <c r="AC71" s="86"/>
      <c r="AD71" s="67">
        <f>AB71*(1-Szorzó!$A$1)</f>
        <v>77300</v>
      </c>
      <c r="AE71" s="87"/>
    </row>
    <row r="72" spans="1:31" ht="20.25" customHeight="1" x14ac:dyDescent="0.25">
      <c r="A72" s="61"/>
      <c r="B72" s="144"/>
      <c r="C72" s="145"/>
      <c r="D72" s="145"/>
      <c r="E72" s="145"/>
      <c r="F72" s="145"/>
      <c r="G72" s="146"/>
      <c r="H72" s="5"/>
      <c r="I72" s="162"/>
      <c r="J72" s="150"/>
      <c r="K72" s="151"/>
      <c r="L72" s="151"/>
      <c r="M72" s="151"/>
      <c r="N72" s="151"/>
      <c r="O72" s="152"/>
      <c r="P72" s="5"/>
      <c r="Q72" s="162"/>
      <c r="R72" s="153" t="s">
        <v>129</v>
      </c>
      <c r="S72" s="154"/>
      <c r="T72" s="155">
        <v>74000</v>
      </c>
      <c r="U72" s="155"/>
      <c r="V72" s="86">
        <f>T72*(1-Szorzó!$A$1)</f>
        <v>74000</v>
      </c>
      <c r="W72" s="156"/>
      <c r="X72" s="5"/>
      <c r="Y72" s="61"/>
      <c r="Z72" s="64" t="s">
        <v>37</v>
      </c>
      <c r="AA72" s="65"/>
      <c r="AB72" s="86">
        <v>98000</v>
      </c>
      <c r="AC72" s="86"/>
      <c r="AD72" s="67">
        <f>AB72*(1-Szorzó!$A$1)</f>
        <v>98000</v>
      </c>
      <c r="AE72" s="87"/>
    </row>
    <row r="73" spans="1:31" ht="12.75" customHeight="1" x14ac:dyDescent="0.25">
      <c r="A73" s="61"/>
      <c r="B73" s="9" t="s">
        <v>6</v>
      </c>
      <c r="C73" s="10" t="s">
        <v>194</v>
      </c>
      <c r="D73" s="77"/>
      <c r="E73" s="78"/>
      <c r="F73" s="9" t="s">
        <v>8</v>
      </c>
      <c r="G73" s="11" t="s">
        <v>96</v>
      </c>
      <c r="H73" s="5"/>
      <c r="I73" s="162"/>
      <c r="J73" s="9" t="s">
        <v>6</v>
      </c>
      <c r="K73" s="10" t="s">
        <v>130</v>
      </c>
      <c r="L73" s="77"/>
      <c r="M73" s="78"/>
      <c r="N73" s="9" t="s">
        <v>8</v>
      </c>
      <c r="O73" s="18" t="s">
        <v>131</v>
      </c>
      <c r="P73" s="5"/>
      <c r="Q73" s="162"/>
      <c r="R73" s="9" t="s">
        <v>6</v>
      </c>
      <c r="S73" s="10" t="s">
        <v>132</v>
      </c>
      <c r="T73" s="77"/>
      <c r="U73" s="78"/>
      <c r="V73" s="9" t="s">
        <v>8</v>
      </c>
      <c r="W73" s="18" t="s">
        <v>131</v>
      </c>
      <c r="X73" s="5"/>
      <c r="Y73" s="61"/>
      <c r="Z73" s="9" t="s">
        <v>6</v>
      </c>
      <c r="AA73" s="10" t="s">
        <v>133</v>
      </c>
      <c r="AB73" s="135"/>
      <c r="AC73" s="136"/>
      <c r="AD73" s="9" t="s">
        <v>8</v>
      </c>
      <c r="AE73" s="11" t="s">
        <v>96</v>
      </c>
    </row>
    <row r="74" spans="1:31" ht="12.75" customHeight="1" x14ac:dyDescent="0.25">
      <c r="A74" s="61"/>
      <c r="B74" s="9" t="s">
        <v>11</v>
      </c>
      <c r="C74" s="10" t="s">
        <v>195</v>
      </c>
      <c r="D74" s="79"/>
      <c r="E74" s="80"/>
      <c r="F74" s="9" t="s">
        <v>13</v>
      </c>
      <c r="G74" s="12" t="s">
        <v>14</v>
      </c>
      <c r="H74" s="5"/>
      <c r="I74" s="162"/>
      <c r="J74" s="9" t="s">
        <v>11</v>
      </c>
      <c r="K74" s="10" t="s">
        <v>134</v>
      </c>
      <c r="L74" s="79"/>
      <c r="M74" s="80"/>
      <c r="N74" s="9" t="s">
        <v>13</v>
      </c>
      <c r="O74" s="20" t="s">
        <v>135</v>
      </c>
      <c r="P74" s="5"/>
      <c r="Q74" s="162"/>
      <c r="R74" s="9" t="s">
        <v>11</v>
      </c>
      <c r="S74" s="10" t="s">
        <v>52</v>
      </c>
      <c r="T74" s="79"/>
      <c r="U74" s="80"/>
      <c r="V74" s="9" t="s">
        <v>13</v>
      </c>
      <c r="W74" s="20" t="s">
        <v>14</v>
      </c>
      <c r="X74" s="5"/>
      <c r="Y74" s="61"/>
      <c r="Z74" s="9" t="s">
        <v>11</v>
      </c>
      <c r="AA74" s="10" t="s">
        <v>136</v>
      </c>
      <c r="AB74" s="137"/>
      <c r="AC74" s="138"/>
      <c r="AD74" s="9" t="s">
        <v>13</v>
      </c>
      <c r="AE74" s="12" t="s">
        <v>99</v>
      </c>
    </row>
    <row r="75" spans="1:31" ht="12.75" customHeight="1" x14ac:dyDescent="0.25">
      <c r="A75" s="61"/>
      <c r="B75" s="9" t="s">
        <v>17</v>
      </c>
      <c r="C75" s="10" t="s">
        <v>48</v>
      </c>
      <c r="D75" s="79"/>
      <c r="E75" s="80"/>
      <c r="F75" s="15" t="s">
        <v>19</v>
      </c>
      <c r="G75" s="16" t="s">
        <v>20</v>
      </c>
      <c r="H75" s="5"/>
      <c r="I75" s="162"/>
      <c r="J75" s="9" t="s">
        <v>17</v>
      </c>
      <c r="K75" s="10" t="s">
        <v>18</v>
      </c>
      <c r="L75" s="79"/>
      <c r="M75" s="80"/>
      <c r="N75" s="15" t="s">
        <v>19</v>
      </c>
      <c r="O75" s="20" t="s">
        <v>20</v>
      </c>
      <c r="P75" s="5"/>
      <c r="Q75" s="162"/>
      <c r="R75" s="9" t="s">
        <v>17</v>
      </c>
      <c r="S75" s="10" t="s">
        <v>137</v>
      </c>
      <c r="T75" s="79"/>
      <c r="U75" s="80"/>
      <c r="V75" s="15" t="s">
        <v>19</v>
      </c>
      <c r="W75" s="20" t="s">
        <v>20</v>
      </c>
      <c r="X75" s="5"/>
      <c r="Y75" s="61"/>
      <c r="Z75" s="9" t="s">
        <v>17</v>
      </c>
      <c r="AA75" s="10" t="s">
        <v>138</v>
      </c>
      <c r="AB75" s="137"/>
      <c r="AC75" s="138"/>
      <c r="AD75" s="15" t="s">
        <v>19</v>
      </c>
      <c r="AE75" s="16" t="s">
        <v>139</v>
      </c>
    </row>
    <row r="76" spans="1:31" ht="12.75" customHeight="1" x14ac:dyDescent="0.25">
      <c r="A76" s="61"/>
      <c r="B76" s="9" t="s">
        <v>22</v>
      </c>
      <c r="C76" s="10" t="s">
        <v>188</v>
      </c>
      <c r="D76" s="79"/>
      <c r="E76" s="80"/>
      <c r="F76" s="15" t="s">
        <v>24</v>
      </c>
      <c r="G76" s="16" t="s">
        <v>87</v>
      </c>
      <c r="H76" s="5"/>
      <c r="I76" s="162"/>
      <c r="J76" s="9" t="s">
        <v>22</v>
      </c>
      <c r="K76" s="10" t="s">
        <v>102</v>
      </c>
      <c r="L76" s="79"/>
      <c r="M76" s="80"/>
      <c r="N76" s="35" t="s">
        <v>24</v>
      </c>
      <c r="O76" s="24" t="s">
        <v>87</v>
      </c>
      <c r="P76" s="5"/>
      <c r="Q76" s="162"/>
      <c r="R76" s="9" t="s">
        <v>22</v>
      </c>
      <c r="S76" s="10" t="s">
        <v>49</v>
      </c>
      <c r="T76" s="79"/>
      <c r="U76" s="80"/>
      <c r="V76" s="35" t="s">
        <v>24</v>
      </c>
      <c r="W76" s="24" t="s">
        <v>87</v>
      </c>
      <c r="X76" s="5"/>
      <c r="Y76" s="61"/>
      <c r="Z76" s="9" t="s">
        <v>22</v>
      </c>
      <c r="AA76" s="10" t="s">
        <v>23</v>
      </c>
      <c r="AB76" s="137"/>
      <c r="AC76" s="138"/>
      <c r="AD76" s="35" t="s">
        <v>24</v>
      </c>
      <c r="AE76" s="45" t="s">
        <v>103</v>
      </c>
    </row>
    <row r="77" spans="1:31" ht="12.75" customHeight="1" x14ac:dyDescent="0.25">
      <c r="A77" s="61"/>
      <c r="B77" s="9" t="s">
        <v>26</v>
      </c>
      <c r="C77" s="10" t="s">
        <v>188</v>
      </c>
      <c r="D77" s="81"/>
      <c r="E77" s="82"/>
      <c r="F77" s="175"/>
      <c r="G77" s="176"/>
      <c r="H77" s="5"/>
      <c r="I77" s="162"/>
      <c r="J77" s="9" t="s">
        <v>26</v>
      </c>
      <c r="K77" s="10" t="s">
        <v>102</v>
      </c>
      <c r="L77" s="81"/>
      <c r="M77" s="82"/>
      <c r="N77" s="36" t="s">
        <v>51</v>
      </c>
      <c r="O77" s="37" t="s">
        <v>140</v>
      </c>
      <c r="P77" s="5"/>
      <c r="Q77" s="162"/>
      <c r="R77" s="9" t="s">
        <v>26</v>
      </c>
      <c r="S77" s="10" t="s">
        <v>46</v>
      </c>
      <c r="T77" s="81"/>
      <c r="U77" s="82"/>
      <c r="V77" s="36" t="s">
        <v>51</v>
      </c>
      <c r="W77" s="38" t="s">
        <v>140</v>
      </c>
      <c r="X77" s="5"/>
      <c r="Y77" s="61"/>
      <c r="Z77" s="9" t="s">
        <v>26</v>
      </c>
      <c r="AA77" s="10" t="s">
        <v>116</v>
      </c>
      <c r="AB77" s="139"/>
      <c r="AC77" s="140"/>
      <c r="AD77" s="39" t="s">
        <v>51</v>
      </c>
      <c r="AE77" s="46">
        <v>1</v>
      </c>
    </row>
    <row r="78" spans="1:31" ht="133.5" customHeight="1" x14ac:dyDescent="0.25">
      <c r="A78" s="61"/>
      <c r="B78" s="107" t="s">
        <v>196</v>
      </c>
      <c r="C78" s="108"/>
      <c r="D78" s="108"/>
      <c r="E78" s="108"/>
      <c r="F78" s="108"/>
      <c r="G78" s="109"/>
      <c r="H78" s="5"/>
      <c r="I78" s="162"/>
      <c r="J78" s="166" t="s">
        <v>141</v>
      </c>
      <c r="K78" s="108"/>
      <c r="L78" s="108"/>
      <c r="M78" s="108"/>
      <c r="N78" s="108"/>
      <c r="O78" s="167"/>
      <c r="P78" s="5"/>
      <c r="Q78" s="162"/>
      <c r="R78" s="166" t="s">
        <v>142</v>
      </c>
      <c r="S78" s="108"/>
      <c r="T78" s="108"/>
      <c r="U78" s="108"/>
      <c r="V78" s="108"/>
      <c r="W78" s="167"/>
      <c r="X78" s="5"/>
      <c r="Y78" s="61"/>
      <c r="Z78" s="107" t="s">
        <v>143</v>
      </c>
      <c r="AA78" s="108"/>
      <c r="AB78" s="108"/>
      <c r="AC78" s="108"/>
      <c r="AD78" s="108"/>
      <c r="AE78" s="109"/>
    </row>
    <row r="79" spans="1:31" ht="23.25" customHeight="1" thickBot="1" x14ac:dyDescent="0.3">
      <c r="A79" s="83"/>
      <c r="B79" s="110"/>
      <c r="C79" s="111"/>
      <c r="D79" s="111"/>
      <c r="E79" s="111"/>
      <c r="F79" s="111"/>
      <c r="G79" s="112"/>
      <c r="H79" s="5"/>
      <c r="I79" s="163"/>
      <c r="J79" s="168"/>
      <c r="K79" s="169"/>
      <c r="L79" s="169"/>
      <c r="M79" s="169"/>
      <c r="N79" s="169"/>
      <c r="O79" s="170"/>
      <c r="P79" s="5"/>
      <c r="Q79" s="163"/>
      <c r="R79" s="168"/>
      <c r="S79" s="169"/>
      <c r="T79" s="169"/>
      <c r="U79" s="169"/>
      <c r="V79" s="169"/>
      <c r="W79" s="170"/>
      <c r="X79" s="5"/>
      <c r="Y79" s="83"/>
      <c r="Z79" s="110"/>
      <c r="AA79" s="111"/>
      <c r="AB79" s="111"/>
      <c r="AC79" s="111"/>
      <c r="AD79" s="111"/>
      <c r="AE79" s="112"/>
    </row>
    <row r="80" spans="1:31" ht="16.5" thickBot="1" x14ac:dyDescent="0.3">
      <c r="G80" s="4"/>
    </row>
    <row r="81" spans="1:31" ht="23.25" customHeight="1" x14ac:dyDescent="0.25">
      <c r="A81" s="60" t="s">
        <v>144</v>
      </c>
      <c r="B81" s="88" t="s">
        <v>1</v>
      </c>
      <c r="C81" s="89"/>
      <c r="D81" s="88" t="s">
        <v>2</v>
      </c>
      <c r="E81" s="90"/>
      <c r="F81" s="85" t="s">
        <v>2</v>
      </c>
      <c r="G81" s="113"/>
      <c r="H81" s="5"/>
      <c r="I81" s="60" t="s">
        <v>145</v>
      </c>
      <c r="J81" s="88" t="s">
        <v>1</v>
      </c>
      <c r="K81" s="89"/>
      <c r="L81" s="88" t="s">
        <v>2</v>
      </c>
      <c r="M81" s="90"/>
      <c r="N81" s="85" t="s">
        <v>2</v>
      </c>
      <c r="O81" s="113"/>
      <c r="P81" s="5"/>
      <c r="Q81" s="60" t="s">
        <v>146</v>
      </c>
      <c r="R81" s="88" t="s">
        <v>1</v>
      </c>
      <c r="S81" s="89"/>
      <c r="T81" s="88" t="s">
        <v>2</v>
      </c>
      <c r="U81" s="90"/>
      <c r="V81" s="85" t="s">
        <v>2</v>
      </c>
      <c r="W81" s="113"/>
      <c r="Y81" s="60" t="s">
        <v>159</v>
      </c>
      <c r="Z81" s="84" t="s">
        <v>1</v>
      </c>
      <c r="AA81" s="85"/>
      <c r="AB81" s="84" t="s">
        <v>2</v>
      </c>
      <c r="AC81" s="85"/>
      <c r="AD81" s="103" t="s">
        <v>2</v>
      </c>
      <c r="AE81" s="104"/>
    </row>
    <row r="82" spans="1:31" ht="20.25" customHeight="1" x14ac:dyDescent="0.25">
      <c r="A82" s="61"/>
      <c r="B82" s="64" t="s">
        <v>124</v>
      </c>
      <c r="C82" s="65"/>
      <c r="D82" s="58">
        <v>71000</v>
      </c>
      <c r="E82" s="71"/>
      <c r="F82" s="72">
        <f>D82*(1-Szorzó!$A$1)</f>
        <v>71000</v>
      </c>
      <c r="G82" s="59"/>
      <c r="H82" s="5"/>
      <c r="I82" s="61"/>
      <c r="J82" s="64" t="s">
        <v>124</v>
      </c>
      <c r="K82" s="65"/>
      <c r="L82" s="58">
        <v>87000</v>
      </c>
      <c r="M82" s="71"/>
      <c r="N82" s="72">
        <f>L82*(1-Szorzó!$A$1)</f>
        <v>87000</v>
      </c>
      <c r="O82" s="59"/>
      <c r="P82" s="5"/>
      <c r="Q82" s="61"/>
      <c r="R82" s="64" t="s">
        <v>124</v>
      </c>
      <c r="S82" s="65"/>
      <c r="T82" s="58">
        <v>105000</v>
      </c>
      <c r="U82" s="71"/>
      <c r="V82" s="72">
        <f>T82*(1-Szorzó!$A$1)</f>
        <v>105000</v>
      </c>
      <c r="W82" s="59"/>
      <c r="Y82" s="61"/>
      <c r="Z82" s="64" t="s">
        <v>124</v>
      </c>
      <c r="AA82" s="65"/>
      <c r="AB82" s="58">
        <v>64500</v>
      </c>
      <c r="AC82" s="71"/>
      <c r="AD82" s="72">
        <f>AB82*(1-Szorzó!$A$1)</f>
        <v>64500</v>
      </c>
      <c r="AE82" s="59"/>
    </row>
    <row r="83" spans="1:31" ht="20.25" customHeight="1" x14ac:dyDescent="0.25">
      <c r="A83" s="61"/>
      <c r="B83" s="64" t="s">
        <v>126</v>
      </c>
      <c r="C83" s="65"/>
      <c r="D83" s="58">
        <f>D82+4800</f>
        <v>75800</v>
      </c>
      <c r="E83" s="71"/>
      <c r="F83" s="72">
        <f>D83*(1-Szorzó!$A$1)</f>
        <v>75800</v>
      </c>
      <c r="G83" s="59"/>
      <c r="H83" s="5"/>
      <c r="I83" s="61"/>
      <c r="J83" s="64" t="s">
        <v>126</v>
      </c>
      <c r="K83" s="65"/>
      <c r="L83" s="58">
        <f>L82+4800</f>
        <v>91800</v>
      </c>
      <c r="M83" s="71"/>
      <c r="N83" s="72">
        <f>L83*(1-Szorzó!$A$1)</f>
        <v>91800</v>
      </c>
      <c r="O83" s="59"/>
      <c r="P83" s="5"/>
      <c r="Q83" s="61"/>
      <c r="R83" s="64" t="s">
        <v>126</v>
      </c>
      <c r="S83" s="65"/>
      <c r="T83" s="58">
        <f>T82+4800</f>
        <v>109800</v>
      </c>
      <c r="U83" s="71"/>
      <c r="V83" s="58">
        <f>T83*(1-Szorzó!$A$1)</f>
        <v>109800</v>
      </c>
      <c r="W83" s="59"/>
      <c r="Y83" s="61"/>
      <c r="Z83" s="64" t="s">
        <v>126</v>
      </c>
      <c r="AA83" s="65"/>
      <c r="AB83" s="58">
        <f>AB82+4800</f>
        <v>69300</v>
      </c>
      <c r="AC83" s="71"/>
      <c r="AD83" s="72">
        <f>AB83*(1-Szorzó!$A$1)</f>
        <v>69300</v>
      </c>
      <c r="AE83" s="59"/>
    </row>
    <row r="84" spans="1:31" ht="20.25" customHeight="1" x14ac:dyDescent="0.25">
      <c r="A84" s="61"/>
      <c r="B84" s="64" t="s">
        <v>128</v>
      </c>
      <c r="C84" s="65"/>
      <c r="D84" s="58">
        <f>D82+6900</f>
        <v>77900</v>
      </c>
      <c r="E84" s="71"/>
      <c r="F84" s="72">
        <f>D84*(1-Szorzó!$A$1)</f>
        <v>77900</v>
      </c>
      <c r="G84" s="59"/>
      <c r="H84" s="5"/>
      <c r="I84" s="61"/>
      <c r="J84" s="64" t="s">
        <v>128</v>
      </c>
      <c r="K84" s="65"/>
      <c r="L84" s="58">
        <f>L82+6900</f>
        <v>93900</v>
      </c>
      <c r="M84" s="71"/>
      <c r="N84" s="72">
        <f>L84*(1-Szorzó!$A$1)</f>
        <v>93900</v>
      </c>
      <c r="O84" s="59"/>
      <c r="P84" s="5"/>
      <c r="Q84" s="61"/>
      <c r="R84" s="64" t="s">
        <v>128</v>
      </c>
      <c r="S84" s="65"/>
      <c r="T84" s="58">
        <f>T82+6900</f>
        <v>111900</v>
      </c>
      <c r="U84" s="71"/>
      <c r="V84" s="58">
        <f>T84*(1-Szorzó!$A$1)</f>
        <v>111900</v>
      </c>
      <c r="W84" s="59"/>
      <c r="Y84" s="61"/>
      <c r="Z84" s="64" t="s">
        <v>128</v>
      </c>
      <c r="AA84" s="65"/>
      <c r="AB84" s="58">
        <f>AB82+6900</f>
        <v>71400</v>
      </c>
      <c r="AC84" s="71"/>
      <c r="AD84" s="72">
        <f>AB84*(1-Szorzó!$A$1)</f>
        <v>71400</v>
      </c>
      <c r="AE84" s="59"/>
    </row>
    <row r="85" spans="1:31" ht="20.25" customHeight="1" x14ac:dyDescent="0.25">
      <c r="A85" s="61"/>
      <c r="B85" s="75" t="s">
        <v>37</v>
      </c>
      <c r="C85" s="76"/>
      <c r="D85" s="58">
        <f>D82+35000</f>
        <v>106000</v>
      </c>
      <c r="E85" s="71"/>
      <c r="F85" s="72">
        <f>D85*(1-Szorzó!$A$1)</f>
        <v>106000</v>
      </c>
      <c r="G85" s="59"/>
      <c r="H85" s="5"/>
      <c r="I85" s="61"/>
      <c r="J85" s="73" t="s">
        <v>37</v>
      </c>
      <c r="K85" s="74"/>
      <c r="L85" s="58">
        <f>L82+35000</f>
        <v>122000</v>
      </c>
      <c r="M85" s="71"/>
      <c r="N85" s="72">
        <f>L85*(1-Szorzó!$A$1)</f>
        <v>122000</v>
      </c>
      <c r="O85" s="59"/>
      <c r="P85" s="5"/>
      <c r="Q85" s="61"/>
      <c r="R85" s="75" t="s">
        <v>37</v>
      </c>
      <c r="S85" s="76"/>
      <c r="T85" s="58">
        <f>T82+35000</f>
        <v>140000</v>
      </c>
      <c r="U85" s="71"/>
      <c r="V85" s="58">
        <f>T85*(1-Szorzó!$A$1)</f>
        <v>140000</v>
      </c>
      <c r="W85" s="59"/>
      <c r="Y85" s="61"/>
      <c r="Z85" s="64" t="s">
        <v>37</v>
      </c>
      <c r="AA85" s="65"/>
      <c r="AB85" s="58">
        <f>AB82+35000</f>
        <v>99500</v>
      </c>
      <c r="AC85" s="71"/>
      <c r="AD85" s="72">
        <f>AB85*(1-Szorzó!$A$1)</f>
        <v>99500</v>
      </c>
      <c r="AE85" s="59"/>
    </row>
    <row r="86" spans="1:31" ht="12.75" customHeight="1" x14ac:dyDescent="0.25">
      <c r="A86" s="61"/>
      <c r="B86" s="9" t="s">
        <v>6</v>
      </c>
      <c r="C86" s="10" t="s">
        <v>147</v>
      </c>
      <c r="D86" s="77"/>
      <c r="E86" s="78"/>
      <c r="F86" s="9" t="s">
        <v>8</v>
      </c>
      <c r="G86" s="11" t="s">
        <v>9</v>
      </c>
      <c r="H86" s="5"/>
      <c r="I86" s="61"/>
      <c r="J86" s="9" t="s">
        <v>6</v>
      </c>
      <c r="K86" s="10" t="s">
        <v>7</v>
      </c>
      <c r="L86" s="77"/>
      <c r="M86" s="78"/>
      <c r="N86" s="9" t="s">
        <v>8</v>
      </c>
      <c r="O86" s="11" t="s">
        <v>41</v>
      </c>
      <c r="P86" s="5"/>
      <c r="Q86" s="61"/>
      <c r="R86" s="9" t="s">
        <v>6</v>
      </c>
      <c r="S86" s="10" t="s">
        <v>148</v>
      </c>
      <c r="T86" s="77"/>
      <c r="U86" s="78"/>
      <c r="V86" s="9" t="s">
        <v>8</v>
      </c>
      <c r="W86" s="11" t="s">
        <v>41</v>
      </c>
      <c r="Y86" s="61"/>
      <c r="Z86" s="9" t="s">
        <v>6</v>
      </c>
      <c r="AA86" s="10" t="s">
        <v>162</v>
      </c>
      <c r="AB86" s="77"/>
      <c r="AC86" s="78"/>
      <c r="AD86" s="9" t="s">
        <v>8</v>
      </c>
      <c r="AE86" s="11" t="s">
        <v>9</v>
      </c>
    </row>
    <row r="87" spans="1:31" ht="12.75" customHeight="1" x14ac:dyDescent="0.25">
      <c r="A87" s="61"/>
      <c r="B87" s="9" t="s">
        <v>11</v>
      </c>
      <c r="C87" s="10" t="s">
        <v>149</v>
      </c>
      <c r="D87" s="79"/>
      <c r="E87" s="80"/>
      <c r="F87" s="9" t="s">
        <v>13</v>
      </c>
      <c r="G87" s="12" t="s">
        <v>135</v>
      </c>
      <c r="H87" s="5"/>
      <c r="I87" s="61"/>
      <c r="J87" s="9" t="s">
        <v>11</v>
      </c>
      <c r="K87" s="10" t="s">
        <v>12</v>
      </c>
      <c r="L87" s="79"/>
      <c r="M87" s="80"/>
      <c r="N87" s="9" t="s">
        <v>13</v>
      </c>
      <c r="O87" s="12" t="s">
        <v>135</v>
      </c>
      <c r="P87" s="5"/>
      <c r="Q87" s="61"/>
      <c r="R87" s="9" t="s">
        <v>11</v>
      </c>
      <c r="S87" s="10" t="s">
        <v>150</v>
      </c>
      <c r="T87" s="79"/>
      <c r="U87" s="80"/>
      <c r="V87" s="9" t="s">
        <v>13</v>
      </c>
      <c r="W87" s="12" t="s">
        <v>135</v>
      </c>
      <c r="Y87" s="61"/>
      <c r="Z87" s="9" t="s">
        <v>11</v>
      </c>
      <c r="AA87" s="10" t="s">
        <v>46</v>
      </c>
      <c r="AB87" s="79"/>
      <c r="AC87" s="80"/>
      <c r="AD87" s="9" t="s">
        <v>13</v>
      </c>
      <c r="AE87" s="12" t="s">
        <v>14</v>
      </c>
    </row>
    <row r="88" spans="1:31" ht="12.75" customHeight="1" x14ac:dyDescent="0.25">
      <c r="A88" s="61"/>
      <c r="B88" s="9" t="s">
        <v>17</v>
      </c>
      <c r="C88" s="10" t="s">
        <v>48</v>
      </c>
      <c r="D88" s="79"/>
      <c r="E88" s="80"/>
      <c r="F88" s="15" t="s">
        <v>19</v>
      </c>
      <c r="G88" s="16" t="s">
        <v>151</v>
      </c>
      <c r="H88" s="5"/>
      <c r="I88" s="61"/>
      <c r="J88" s="9" t="s">
        <v>17</v>
      </c>
      <c r="K88" s="10" t="s">
        <v>48</v>
      </c>
      <c r="L88" s="79"/>
      <c r="M88" s="80"/>
      <c r="N88" s="15" t="s">
        <v>19</v>
      </c>
      <c r="O88" s="16" t="s">
        <v>151</v>
      </c>
      <c r="P88" s="5"/>
      <c r="Q88" s="61"/>
      <c r="R88" s="9" t="s">
        <v>17</v>
      </c>
      <c r="S88" s="10" t="s">
        <v>67</v>
      </c>
      <c r="T88" s="79"/>
      <c r="U88" s="80"/>
      <c r="V88" s="15" t="s">
        <v>19</v>
      </c>
      <c r="W88" s="16" t="s">
        <v>151</v>
      </c>
      <c r="Y88" s="61"/>
      <c r="Z88" s="9" t="s">
        <v>17</v>
      </c>
      <c r="AA88" s="10" t="s">
        <v>166</v>
      </c>
      <c r="AB88" s="79"/>
      <c r="AC88" s="80"/>
      <c r="AD88" s="15" t="s">
        <v>19</v>
      </c>
      <c r="AE88" s="16" t="s">
        <v>151</v>
      </c>
    </row>
    <row r="89" spans="1:31" ht="12.75" customHeight="1" x14ac:dyDescent="0.25">
      <c r="A89" s="61"/>
      <c r="B89" s="9" t="s">
        <v>22</v>
      </c>
      <c r="C89" s="10" t="s">
        <v>49</v>
      </c>
      <c r="D89" s="79"/>
      <c r="E89" s="80"/>
      <c r="F89" s="15" t="s">
        <v>24</v>
      </c>
      <c r="G89" s="16" t="s">
        <v>103</v>
      </c>
      <c r="H89" s="5"/>
      <c r="I89" s="61"/>
      <c r="J89" s="9" t="s">
        <v>22</v>
      </c>
      <c r="K89" s="10" t="s">
        <v>49</v>
      </c>
      <c r="L89" s="79"/>
      <c r="M89" s="80"/>
      <c r="N89" s="15" t="s">
        <v>24</v>
      </c>
      <c r="O89" s="16" t="s">
        <v>103</v>
      </c>
      <c r="P89" s="5"/>
      <c r="Q89" s="61"/>
      <c r="R89" s="9" t="s">
        <v>22</v>
      </c>
      <c r="S89" s="10" t="s">
        <v>49</v>
      </c>
      <c r="T89" s="79"/>
      <c r="U89" s="80"/>
      <c r="V89" s="15" t="s">
        <v>24</v>
      </c>
      <c r="W89" s="16" t="s">
        <v>103</v>
      </c>
      <c r="Y89" s="61"/>
      <c r="Z89" s="9" t="s">
        <v>22</v>
      </c>
      <c r="AA89" s="10" t="s">
        <v>46</v>
      </c>
      <c r="AB89" s="79"/>
      <c r="AC89" s="80"/>
      <c r="AD89" s="15" t="s">
        <v>24</v>
      </c>
      <c r="AE89" s="16" t="s">
        <v>103</v>
      </c>
    </row>
    <row r="90" spans="1:31" ht="12.75" customHeight="1" x14ac:dyDescent="0.25">
      <c r="A90" s="61"/>
      <c r="B90" s="9" t="s">
        <v>26</v>
      </c>
      <c r="C90" s="10" t="s">
        <v>49</v>
      </c>
      <c r="D90" s="81"/>
      <c r="E90" s="82"/>
      <c r="F90" s="62"/>
      <c r="G90" s="63"/>
      <c r="H90" s="5"/>
      <c r="I90" s="61"/>
      <c r="J90" s="9" t="s">
        <v>26</v>
      </c>
      <c r="K90" s="10" t="s">
        <v>49</v>
      </c>
      <c r="L90" s="81"/>
      <c r="M90" s="82"/>
      <c r="N90" s="62"/>
      <c r="O90" s="63"/>
      <c r="P90" s="5"/>
      <c r="Q90" s="61"/>
      <c r="R90" s="9" t="s">
        <v>26</v>
      </c>
      <c r="S90" s="10" t="s">
        <v>152</v>
      </c>
      <c r="T90" s="81"/>
      <c r="U90" s="82"/>
      <c r="V90" s="62"/>
      <c r="W90" s="63"/>
      <c r="Y90" s="61"/>
      <c r="Z90" s="9" t="s">
        <v>26</v>
      </c>
      <c r="AA90" s="10" t="s">
        <v>23</v>
      </c>
      <c r="AB90" s="81"/>
      <c r="AC90" s="82"/>
      <c r="AD90" s="62"/>
      <c r="AE90" s="63"/>
    </row>
    <row r="91" spans="1:31" ht="133.5" customHeight="1" x14ac:dyDescent="0.25">
      <c r="A91" s="61"/>
      <c r="B91" s="107" t="s">
        <v>153</v>
      </c>
      <c r="C91" s="108"/>
      <c r="D91" s="108"/>
      <c r="E91" s="108"/>
      <c r="F91" s="108"/>
      <c r="G91" s="109"/>
      <c r="H91" s="5"/>
      <c r="I91" s="61"/>
      <c r="J91" s="107" t="s">
        <v>154</v>
      </c>
      <c r="K91" s="108"/>
      <c r="L91" s="108"/>
      <c r="M91" s="108"/>
      <c r="N91" s="108"/>
      <c r="O91" s="109"/>
      <c r="P91" s="5"/>
      <c r="Q91" s="61"/>
      <c r="R91" s="107" t="s">
        <v>155</v>
      </c>
      <c r="S91" s="108"/>
      <c r="T91" s="108"/>
      <c r="U91" s="108"/>
      <c r="V91" s="108"/>
      <c r="W91" s="109"/>
      <c r="Y91" s="61"/>
      <c r="Z91" s="107" t="s">
        <v>171</v>
      </c>
      <c r="AA91" s="108"/>
      <c r="AB91" s="108"/>
      <c r="AC91" s="108"/>
      <c r="AD91" s="108"/>
      <c r="AE91" s="109"/>
    </row>
    <row r="92" spans="1:31" ht="23.25" customHeight="1" thickBot="1" x14ac:dyDescent="0.3">
      <c r="A92" s="83"/>
      <c r="B92" s="110"/>
      <c r="C92" s="111"/>
      <c r="D92" s="111"/>
      <c r="E92" s="111"/>
      <c r="F92" s="111"/>
      <c r="G92" s="112"/>
      <c r="H92" s="5"/>
      <c r="I92" s="83"/>
      <c r="J92" s="110"/>
      <c r="K92" s="111"/>
      <c r="L92" s="111"/>
      <c r="M92" s="111"/>
      <c r="N92" s="111"/>
      <c r="O92" s="112"/>
      <c r="P92" s="5"/>
      <c r="Q92" s="83"/>
      <c r="R92" s="110"/>
      <c r="S92" s="111"/>
      <c r="T92" s="111"/>
      <c r="U92" s="111"/>
      <c r="V92" s="111"/>
      <c r="W92" s="112"/>
      <c r="Y92" s="83"/>
      <c r="Z92" s="110"/>
      <c r="AA92" s="111"/>
      <c r="AB92" s="111"/>
      <c r="AC92" s="111"/>
      <c r="AD92" s="111"/>
      <c r="AE92" s="112"/>
    </row>
    <row r="93" spans="1:31" ht="16.5" thickBot="1" x14ac:dyDescent="0.3"/>
    <row r="94" spans="1:31" ht="23.25" customHeight="1" x14ac:dyDescent="0.25">
      <c r="A94" s="60" t="s">
        <v>156</v>
      </c>
      <c r="B94" s="88" t="s">
        <v>1</v>
      </c>
      <c r="C94" s="89"/>
      <c r="D94" s="88" t="s">
        <v>2</v>
      </c>
      <c r="E94" s="90"/>
      <c r="F94" s="85" t="s">
        <v>2</v>
      </c>
      <c r="G94" s="113"/>
      <c r="H94" s="5"/>
      <c r="I94" s="60" t="s">
        <v>157</v>
      </c>
      <c r="J94" s="88" t="s">
        <v>1</v>
      </c>
      <c r="K94" s="89"/>
      <c r="L94" s="88" t="s">
        <v>2</v>
      </c>
      <c r="M94" s="90"/>
      <c r="N94" s="85" t="s">
        <v>2</v>
      </c>
      <c r="O94" s="113"/>
      <c r="P94" s="5"/>
      <c r="Q94" s="132" t="s">
        <v>158</v>
      </c>
      <c r="R94" s="88" t="s">
        <v>1</v>
      </c>
      <c r="S94" s="89"/>
      <c r="T94" s="88" t="s">
        <v>2</v>
      </c>
      <c r="U94" s="90"/>
      <c r="V94" s="85" t="s">
        <v>2</v>
      </c>
      <c r="W94" s="113"/>
      <c r="X94" s="5"/>
      <c r="Y94" s="60" t="s">
        <v>173</v>
      </c>
      <c r="Z94" s="84" t="s">
        <v>1</v>
      </c>
      <c r="AA94" s="85"/>
      <c r="AB94" s="84" t="s">
        <v>2</v>
      </c>
      <c r="AC94" s="85"/>
      <c r="AD94" s="84" t="s">
        <v>2</v>
      </c>
      <c r="AE94" s="104"/>
    </row>
    <row r="95" spans="1:31" ht="20.25" customHeight="1" x14ac:dyDescent="0.25">
      <c r="A95" s="61"/>
      <c r="B95" s="64" t="s">
        <v>124</v>
      </c>
      <c r="C95" s="65"/>
      <c r="D95" s="58">
        <v>118000</v>
      </c>
      <c r="E95" s="71"/>
      <c r="F95" s="72">
        <f>D95*(1-Szorzó!$A$1)</f>
        <v>118000</v>
      </c>
      <c r="G95" s="59"/>
      <c r="H95" s="5"/>
      <c r="I95" s="61"/>
      <c r="J95" s="64" t="s">
        <v>124</v>
      </c>
      <c r="K95" s="65"/>
      <c r="L95" s="66">
        <f>L96-4800</f>
        <v>171200</v>
      </c>
      <c r="M95" s="67"/>
      <c r="N95" s="100">
        <f>L95*(1-Szorzó!$A$1)</f>
        <v>171200</v>
      </c>
      <c r="O95" s="68"/>
      <c r="P95" s="5"/>
      <c r="Q95" s="133"/>
      <c r="R95" s="64" t="s">
        <v>124</v>
      </c>
      <c r="S95" s="65"/>
      <c r="T95" s="58">
        <v>64500</v>
      </c>
      <c r="U95" s="71"/>
      <c r="V95" s="72">
        <f>T95*(1-Szorzó!$A$1)</f>
        <v>64500</v>
      </c>
      <c r="W95" s="59"/>
      <c r="X95" s="5"/>
      <c r="Y95" s="61"/>
      <c r="Z95" s="64" t="s">
        <v>124</v>
      </c>
      <c r="AA95" s="65"/>
      <c r="AB95" s="66">
        <f>AB96-4800</f>
        <v>51100</v>
      </c>
      <c r="AC95" s="67"/>
      <c r="AD95" s="66">
        <f>AB95*(1-Szorzó!$A$1)</f>
        <v>51100</v>
      </c>
      <c r="AE95" s="68"/>
    </row>
    <row r="96" spans="1:31" ht="20.25" customHeight="1" x14ac:dyDescent="0.25">
      <c r="A96" s="61"/>
      <c r="B96" s="64" t="s">
        <v>126</v>
      </c>
      <c r="C96" s="65"/>
      <c r="D96" s="58">
        <f>D95+6400</f>
        <v>124400</v>
      </c>
      <c r="E96" s="71"/>
      <c r="F96" s="72">
        <f>D96*(1-Szorzó!$A$1)</f>
        <v>124400</v>
      </c>
      <c r="G96" s="59"/>
      <c r="H96" s="5"/>
      <c r="I96" s="61"/>
      <c r="J96" s="64" t="s">
        <v>126</v>
      </c>
      <c r="K96" s="65"/>
      <c r="L96" s="66">
        <v>176000</v>
      </c>
      <c r="M96" s="67"/>
      <c r="N96" s="100">
        <f>L96*(1-Szorzó!$A$1)</f>
        <v>176000</v>
      </c>
      <c r="O96" s="68"/>
      <c r="P96" s="5"/>
      <c r="Q96" s="133"/>
      <c r="R96" s="64" t="s">
        <v>126</v>
      </c>
      <c r="S96" s="65"/>
      <c r="T96" s="58">
        <f>T95+4800</f>
        <v>69300</v>
      </c>
      <c r="U96" s="71"/>
      <c r="V96" s="72">
        <f>T96*(1-Szorzó!$A$1)</f>
        <v>69300</v>
      </c>
      <c r="W96" s="59"/>
      <c r="X96" s="5"/>
      <c r="Y96" s="61"/>
      <c r="Z96" s="64" t="s">
        <v>126</v>
      </c>
      <c r="AA96" s="65"/>
      <c r="AB96" s="66">
        <v>55900</v>
      </c>
      <c r="AC96" s="67"/>
      <c r="AD96" s="66">
        <f>AB96*(1-Szorzó!$A$1)</f>
        <v>55900</v>
      </c>
      <c r="AE96" s="68"/>
    </row>
    <row r="97" spans="1:31" ht="20.25" customHeight="1" x14ac:dyDescent="0.25">
      <c r="A97" s="61"/>
      <c r="B97" s="64" t="s">
        <v>128</v>
      </c>
      <c r="C97" s="65"/>
      <c r="D97" s="58">
        <f>D95+9300</f>
        <v>127300</v>
      </c>
      <c r="E97" s="71"/>
      <c r="F97" s="72">
        <f>D97*(1-Szorzó!$A$1)</f>
        <v>127300</v>
      </c>
      <c r="G97" s="59"/>
      <c r="H97" s="5"/>
      <c r="I97" s="61"/>
      <c r="J97" s="64" t="s">
        <v>128</v>
      </c>
      <c r="K97" s="65"/>
      <c r="L97" s="66">
        <f>L96+2100</f>
        <v>178100</v>
      </c>
      <c r="M97" s="67"/>
      <c r="N97" s="100">
        <f>L97*(1-Szorzó!$A$1)</f>
        <v>178100</v>
      </c>
      <c r="O97" s="68"/>
      <c r="P97" s="5"/>
      <c r="Q97" s="133"/>
      <c r="R97" s="64" t="s">
        <v>128</v>
      </c>
      <c r="S97" s="65"/>
      <c r="T97" s="58">
        <f>T95+6900</f>
        <v>71400</v>
      </c>
      <c r="U97" s="71"/>
      <c r="V97" s="72">
        <f>T97*(1-Szorzó!$A$1)</f>
        <v>71400</v>
      </c>
      <c r="W97" s="59"/>
      <c r="X97" s="5"/>
      <c r="Y97" s="61"/>
      <c r="Z97" s="64" t="s">
        <v>128</v>
      </c>
      <c r="AA97" s="65"/>
      <c r="AB97" s="66">
        <f>AB96+2100</f>
        <v>58000</v>
      </c>
      <c r="AC97" s="67"/>
      <c r="AD97" s="66">
        <f>AB97*(1-Szorzó!$A$1)</f>
        <v>58000</v>
      </c>
      <c r="AE97" s="68"/>
    </row>
    <row r="98" spans="1:31" ht="20.25" customHeight="1" x14ac:dyDescent="0.25">
      <c r="A98" s="61"/>
      <c r="B98" s="75" t="s">
        <v>37</v>
      </c>
      <c r="C98" s="76"/>
      <c r="D98" s="58">
        <f>D95+39000</f>
        <v>157000</v>
      </c>
      <c r="E98" s="71"/>
      <c r="F98" s="72">
        <f>D98*(1-Szorzó!$A$1)</f>
        <v>157000</v>
      </c>
      <c r="G98" s="59"/>
      <c r="H98" s="5"/>
      <c r="I98" s="61"/>
      <c r="J98" s="75" t="s">
        <v>37</v>
      </c>
      <c r="K98" s="76"/>
      <c r="L98" s="58">
        <f>L95+39000</f>
        <v>210200</v>
      </c>
      <c r="M98" s="71"/>
      <c r="N98" s="100">
        <f>L98*(1-Szorzó!$A$1)</f>
        <v>210200</v>
      </c>
      <c r="O98" s="68"/>
      <c r="P98" s="5"/>
      <c r="Q98" s="133"/>
      <c r="R98" s="75" t="s">
        <v>37</v>
      </c>
      <c r="S98" s="76"/>
      <c r="T98" s="58">
        <f>T95+35000</f>
        <v>99500</v>
      </c>
      <c r="U98" s="71"/>
      <c r="V98" s="72">
        <f>T98*(1-Szorzó!$A$1)</f>
        <v>99500</v>
      </c>
      <c r="W98" s="59"/>
      <c r="X98" s="5"/>
      <c r="Y98" s="61"/>
      <c r="Z98" s="64" t="s">
        <v>37</v>
      </c>
      <c r="AA98" s="65"/>
      <c r="AB98" s="66">
        <f>AB95+35000</f>
        <v>86100</v>
      </c>
      <c r="AC98" s="67"/>
      <c r="AD98" s="66">
        <f>AB98*(1-Szorzó!$A$1)</f>
        <v>86100</v>
      </c>
      <c r="AE98" s="68"/>
    </row>
    <row r="99" spans="1:31" ht="12.75" customHeight="1" x14ac:dyDescent="0.25">
      <c r="A99" s="61"/>
      <c r="B99" s="9" t="s">
        <v>6</v>
      </c>
      <c r="C99" s="10" t="s">
        <v>160</v>
      </c>
      <c r="D99" s="77"/>
      <c r="E99" s="78"/>
      <c r="F99" s="9" t="s">
        <v>8</v>
      </c>
      <c r="G99" s="11" t="s">
        <v>41</v>
      </c>
      <c r="H99" s="5"/>
      <c r="I99" s="61"/>
      <c r="J99" s="9" t="s">
        <v>6</v>
      </c>
      <c r="K99" s="10" t="s">
        <v>161</v>
      </c>
      <c r="L99" s="77"/>
      <c r="M99" s="78"/>
      <c r="N99" s="9" t="s">
        <v>8</v>
      </c>
      <c r="O99" s="11" t="s">
        <v>41</v>
      </c>
      <c r="P99" s="5"/>
      <c r="Q99" s="133"/>
      <c r="R99" s="9" t="s">
        <v>6</v>
      </c>
      <c r="S99" s="40">
        <v>94</v>
      </c>
      <c r="T99" s="126"/>
      <c r="U99" s="127"/>
      <c r="V99" s="41" t="s">
        <v>8</v>
      </c>
      <c r="W99" s="19" t="s">
        <v>41</v>
      </c>
      <c r="X99" s="5"/>
      <c r="Y99" s="61"/>
      <c r="Z99" s="9" t="s">
        <v>6</v>
      </c>
      <c r="AA99" s="10" t="s">
        <v>174</v>
      </c>
      <c r="AB99" s="77"/>
      <c r="AC99" s="78"/>
      <c r="AD99" s="9" t="s">
        <v>8</v>
      </c>
      <c r="AE99" s="11" t="s">
        <v>96</v>
      </c>
    </row>
    <row r="100" spans="1:31" ht="12.75" customHeight="1" x14ac:dyDescent="0.25">
      <c r="A100" s="61"/>
      <c r="B100" s="9" t="s">
        <v>11</v>
      </c>
      <c r="C100" s="10" t="s">
        <v>150</v>
      </c>
      <c r="D100" s="79"/>
      <c r="E100" s="80"/>
      <c r="F100" s="9" t="s">
        <v>13</v>
      </c>
      <c r="G100" s="12" t="s">
        <v>135</v>
      </c>
      <c r="H100" s="5"/>
      <c r="I100" s="61"/>
      <c r="J100" s="9" t="s">
        <v>11</v>
      </c>
      <c r="K100" s="10" t="s">
        <v>163</v>
      </c>
      <c r="L100" s="79"/>
      <c r="M100" s="80"/>
      <c r="N100" s="9" t="s">
        <v>13</v>
      </c>
      <c r="O100" s="12" t="s">
        <v>14</v>
      </c>
      <c r="P100" s="5"/>
      <c r="Q100" s="133"/>
      <c r="R100" s="9" t="s">
        <v>11</v>
      </c>
      <c r="S100" s="40">
        <v>47</v>
      </c>
      <c r="T100" s="128"/>
      <c r="U100" s="129"/>
      <c r="V100" s="9" t="s">
        <v>13</v>
      </c>
      <c r="W100" s="12" t="s">
        <v>14</v>
      </c>
      <c r="X100" s="5"/>
      <c r="Y100" s="61"/>
      <c r="Z100" s="9" t="s">
        <v>11</v>
      </c>
      <c r="AA100" s="10" t="s">
        <v>150</v>
      </c>
      <c r="AB100" s="79"/>
      <c r="AC100" s="80"/>
      <c r="AD100" s="9" t="s">
        <v>13</v>
      </c>
      <c r="AE100" s="16" t="s">
        <v>135</v>
      </c>
    </row>
    <row r="101" spans="1:31" ht="12.75" customHeight="1" x14ac:dyDescent="0.25">
      <c r="A101" s="61"/>
      <c r="B101" s="9" t="s">
        <v>17</v>
      </c>
      <c r="C101" s="10" t="s">
        <v>67</v>
      </c>
      <c r="D101" s="79"/>
      <c r="E101" s="80"/>
      <c r="F101" s="15" t="s">
        <v>19</v>
      </c>
      <c r="G101" s="16" t="s">
        <v>164</v>
      </c>
      <c r="H101" s="5"/>
      <c r="I101" s="61"/>
      <c r="J101" s="9" t="s">
        <v>17</v>
      </c>
      <c r="K101" s="10" t="s">
        <v>101</v>
      </c>
      <c r="L101" s="79"/>
      <c r="M101" s="80"/>
      <c r="N101" s="15" t="s">
        <v>19</v>
      </c>
      <c r="O101" s="16" t="s">
        <v>165</v>
      </c>
      <c r="P101" s="5"/>
      <c r="Q101" s="133"/>
      <c r="R101" s="9" t="s">
        <v>17</v>
      </c>
      <c r="S101" s="40">
        <v>60</v>
      </c>
      <c r="T101" s="128"/>
      <c r="U101" s="129"/>
      <c r="V101" s="15" t="s">
        <v>19</v>
      </c>
      <c r="W101" s="16" t="s">
        <v>151</v>
      </c>
      <c r="X101" s="5"/>
      <c r="Y101" s="61"/>
      <c r="Z101" s="9" t="s">
        <v>17</v>
      </c>
      <c r="AA101" s="40">
        <v>64</v>
      </c>
      <c r="AB101" s="79"/>
      <c r="AC101" s="80"/>
      <c r="AD101" s="15" t="s">
        <v>19</v>
      </c>
      <c r="AE101" s="16" t="s">
        <v>175</v>
      </c>
    </row>
    <row r="102" spans="1:31" ht="12.75" customHeight="1" x14ac:dyDescent="0.25">
      <c r="A102" s="61"/>
      <c r="B102" s="9" t="s">
        <v>22</v>
      </c>
      <c r="C102" s="10" t="s">
        <v>49</v>
      </c>
      <c r="D102" s="79"/>
      <c r="E102" s="80"/>
      <c r="F102" s="15" t="s">
        <v>24</v>
      </c>
      <c r="G102" s="16" t="s">
        <v>103</v>
      </c>
      <c r="H102" s="5"/>
      <c r="I102" s="61"/>
      <c r="J102" s="9" t="s">
        <v>22</v>
      </c>
      <c r="K102" s="10" t="s">
        <v>49</v>
      </c>
      <c r="L102" s="79"/>
      <c r="M102" s="80"/>
      <c r="N102" s="15" t="s">
        <v>24</v>
      </c>
      <c r="O102" s="16" t="s">
        <v>103</v>
      </c>
      <c r="P102" s="5"/>
      <c r="Q102" s="133"/>
      <c r="R102" s="9" t="s">
        <v>22</v>
      </c>
      <c r="S102" s="40">
        <v>47</v>
      </c>
      <c r="T102" s="128"/>
      <c r="U102" s="129"/>
      <c r="V102" s="42" t="s">
        <v>24</v>
      </c>
      <c r="W102" s="43" t="s">
        <v>167</v>
      </c>
      <c r="X102" s="5"/>
      <c r="Y102" s="61"/>
      <c r="Z102" s="9" t="s">
        <v>22</v>
      </c>
      <c r="AA102" s="40">
        <v>48</v>
      </c>
      <c r="AB102" s="79"/>
      <c r="AC102" s="80"/>
      <c r="AD102" s="15" t="s">
        <v>24</v>
      </c>
      <c r="AE102" s="16" t="s">
        <v>103</v>
      </c>
    </row>
    <row r="103" spans="1:31" ht="12.75" customHeight="1" x14ac:dyDescent="0.25">
      <c r="A103" s="61"/>
      <c r="B103" s="9" t="s">
        <v>26</v>
      </c>
      <c r="C103" s="10" t="s">
        <v>152</v>
      </c>
      <c r="D103" s="81"/>
      <c r="E103" s="82"/>
      <c r="F103" s="62"/>
      <c r="G103" s="63"/>
      <c r="H103" s="5"/>
      <c r="I103" s="61"/>
      <c r="J103" s="9" t="s">
        <v>26</v>
      </c>
      <c r="K103" s="10" t="s">
        <v>152</v>
      </c>
      <c r="L103" s="81"/>
      <c r="M103" s="82"/>
      <c r="N103" s="62"/>
      <c r="O103" s="63"/>
      <c r="P103" s="5"/>
      <c r="Q103" s="133"/>
      <c r="R103" s="9" t="s">
        <v>26</v>
      </c>
      <c r="S103" s="40">
        <v>50</v>
      </c>
      <c r="T103" s="130"/>
      <c r="U103" s="131"/>
      <c r="V103" s="62"/>
      <c r="W103" s="63"/>
      <c r="X103" s="5"/>
      <c r="Y103" s="61"/>
      <c r="Z103" s="9" t="s">
        <v>26</v>
      </c>
      <c r="AA103" s="40">
        <v>47</v>
      </c>
      <c r="AB103" s="81"/>
      <c r="AC103" s="82"/>
      <c r="AD103" s="105"/>
      <c r="AE103" s="106"/>
    </row>
    <row r="104" spans="1:31" ht="133.5" customHeight="1" x14ac:dyDescent="0.25">
      <c r="A104" s="61"/>
      <c r="B104" s="107" t="s">
        <v>168</v>
      </c>
      <c r="C104" s="108"/>
      <c r="D104" s="108"/>
      <c r="E104" s="108"/>
      <c r="F104" s="108"/>
      <c r="G104" s="109"/>
      <c r="H104" s="5"/>
      <c r="I104" s="61"/>
      <c r="J104" s="114" t="s">
        <v>169</v>
      </c>
      <c r="K104" s="115"/>
      <c r="L104" s="115"/>
      <c r="M104" s="115"/>
      <c r="N104" s="115"/>
      <c r="O104" s="116"/>
      <c r="P104" s="5"/>
      <c r="Q104" s="133"/>
      <c r="R104" s="120" t="s">
        <v>170</v>
      </c>
      <c r="S104" s="121"/>
      <c r="T104" s="121"/>
      <c r="U104" s="121"/>
      <c r="V104" s="121"/>
      <c r="W104" s="122"/>
      <c r="X104" s="5"/>
      <c r="Y104" s="61"/>
      <c r="Z104" s="107" t="s">
        <v>176</v>
      </c>
      <c r="AA104" s="108"/>
      <c r="AB104" s="108"/>
      <c r="AC104" s="108"/>
      <c r="AD104" s="108"/>
      <c r="AE104" s="109"/>
    </row>
    <row r="105" spans="1:31" ht="46.9" customHeight="1" thickBot="1" x14ac:dyDescent="0.25">
      <c r="A105" s="83"/>
      <c r="B105" s="110"/>
      <c r="C105" s="111"/>
      <c r="D105" s="111"/>
      <c r="E105" s="111"/>
      <c r="F105" s="111"/>
      <c r="G105" s="112"/>
      <c r="H105" s="5"/>
      <c r="I105" s="44" t="s">
        <v>172</v>
      </c>
      <c r="J105" s="117"/>
      <c r="K105" s="118"/>
      <c r="L105" s="118"/>
      <c r="M105" s="118"/>
      <c r="N105" s="118"/>
      <c r="O105" s="119"/>
      <c r="P105" s="5"/>
      <c r="Q105" s="134"/>
      <c r="R105" s="123"/>
      <c r="S105" s="124"/>
      <c r="T105" s="124"/>
      <c r="U105" s="124"/>
      <c r="V105" s="124"/>
      <c r="W105" s="125"/>
      <c r="X105" s="5"/>
      <c r="Y105" s="83"/>
      <c r="Z105" s="110"/>
      <c r="AA105" s="111"/>
      <c r="AB105" s="111"/>
      <c r="AC105" s="111"/>
      <c r="AD105" s="111"/>
      <c r="AE105" s="112"/>
    </row>
    <row r="106" spans="1:31" ht="16.5" thickBot="1" x14ac:dyDescent="0.3"/>
    <row r="107" spans="1:31" ht="23.25" customHeight="1" thickTop="1" x14ac:dyDescent="0.25">
      <c r="A107" s="196" t="s">
        <v>198</v>
      </c>
      <c r="B107" s="159" t="s">
        <v>1</v>
      </c>
      <c r="C107" s="160"/>
      <c r="D107" s="159" t="s">
        <v>199</v>
      </c>
      <c r="E107" s="160"/>
      <c r="F107" s="225" t="s">
        <v>199</v>
      </c>
      <c r="G107" s="184"/>
      <c r="H107" s="5"/>
      <c r="I107" s="196" t="s">
        <v>200</v>
      </c>
      <c r="J107" s="157" t="s">
        <v>1</v>
      </c>
      <c r="K107" s="226"/>
      <c r="L107" s="157" t="s">
        <v>201</v>
      </c>
      <c r="M107" s="227"/>
      <c r="N107" s="157" t="s">
        <v>201</v>
      </c>
      <c r="O107" s="228"/>
      <c r="P107" s="5"/>
      <c r="S107" s="1"/>
      <c r="T107" s="1"/>
      <c r="U107" s="1"/>
      <c r="V107" s="1"/>
      <c r="AA107" s="1"/>
      <c r="AB107" s="1"/>
      <c r="AC107" s="1"/>
      <c r="AD107" s="1"/>
    </row>
    <row r="108" spans="1:31" ht="20.25" customHeight="1" x14ac:dyDescent="0.25">
      <c r="A108" s="197"/>
      <c r="B108" s="64" t="s">
        <v>35</v>
      </c>
      <c r="C108" s="65"/>
      <c r="D108" s="66">
        <v>48400</v>
      </c>
      <c r="E108" s="67"/>
      <c r="F108" s="67">
        <f>D108*(1-Szorzó!$A$1)</f>
        <v>48400</v>
      </c>
      <c r="G108" s="156"/>
      <c r="H108" s="5"/>
      <c r="I108" s="197"/>
      <c r="J108" s="64" t="s">
        <v>35</v>
      </c>
      <c r="K108" s="65"/>
      <c r="L108" s="86">
        <v>50600</v>
      </c>
      <c r="M108" s="86"/>
      <c r="N108" s="67">
        <f>L108*(1-Szorzó!$A$1)</f>
        <v>50600</v>
      </c>
      <c r="O108" s="156"/>
      <c r="P108" s="5"/>
      <c r="S108" s="1"/>
      <c r="T108" s="1"/>
      <c r="U108" s="1"/>
      <c r="V108" s="1"/>
      <c r="AA108" s="1"/>
      <c r="AB108" s="1"/>
      <c r="AC108" s="1"/>
      <c r="AD108" s="1"/>
    </row>
    <row r="109" spans="1:31" ht="20.25" customHeight="1" x14ac:dyDescent="0.25">
      <c r="A109" s="197"/>
      <c r="B109" s="64" t="s">
        <v>202</v>
      </c>
      <c r="C109" s="65"/>
      <c r="D109" s="66">
        <v>68200</v>
      </c>
      <c r="E109" s="67"/>
      <c r="F109" s="67">
        <f>D109*(1-Szorzó!$A$1)</f>
        <v>68200</v>
      </c>
      <c r="G109" s="156"/>
      <c r="H109" s="5"/>
      <c r="I109" s="197"/>
      <c r="J109" s="64" t="s">
        <v>202</v>
      </c>
      <c r="K109" s="65"/>
      <c r="L109" s="86">
        <v>70400</v>
      </c>
      <c r="M109" s="86"/>
      <c r="N109" s="67">
        <f>L109*(1-Szorzó!$A$1)</f>
        <v>70400</v>
      </c>
      <c r="O109" s="156"/>
      <c r="P109" s="5"/>
      <c r="S109" s="1"/>
      <c r="T109" s="1"/>
      <c r="U109" s="1"/>
      <c r="V109" s="1"/>
      <c r="AA109" s="1"/>
      <c r="AB109" s="1"/>
      <c r="AC109" s="1"/>
      <c r="AD109" s="1"/>
    </row>
    <row r="110" spans="1:31" ht="20.25" customHeight="1" x14ac:dyDescent="0.25">
      <c r="A110" s="197"/>
      <c r="B110" s="94" t="s">
        <v>38</v>
      </c>
      <c r="C110" s="95"/>
      <c r="D110" s="95"/>
      <c r="E110" s="95"/>
      <c r="F110" s="95"/>
      <c r="G110" s="229"/>
      <c r="H110" s="5"/>
      <c r="I110" s="197"/>
      <c r="J110" s="94" t="s">
        <v>38</v>
      </c>
      <c r="K110" s="95"/>
      <c r="L110" s="95"/>
      <c r="M110" s="95"/>
      <c r="N110" s="95"/>
      <c r="O110" s="229"/>
      <c r="P110" s="5"/>
      <c r="S110" s="1"/>
      <c r="T110" s="1"/>
      <c r="U110" s="1"/>
      <c r="V110" s="1"/>
      <c r="AA110" s="1"/>
      <c r="AB110" s="1"/>
      <c r="AC110" s="1"/>
      <c r="AD110" s="1"/>
    </row>
    <row r="111" spans="1:31" ht="20.25" customHeight="1" x14ac:dyDescent="0.25">
      <c r="A111" s="197"/>
      <c r="B111" s="97"/>
      <c r="C111" s="98"/>
      <c r="D111" s="230"/>
      <c r="E111" s="230"/>
      <c r="F111" s="98"/>
      <c r="G111" s="231"/>
      <c r="H111" s="5"/>
      <c r="I111" s="197"/>
      <c r="J111" s="97"/>
      <c r="K111" s="98"/>
      <c r="L111" s="230"/>
      <c r="M111" s="230"/>
      <c r="N111" s="98"/>
      <c r="O111" s="231"/>
      <c r="P111" s="5"/>
      <c r="S111" s="1"/>
      <c r="T111" s="1"/>
      <c r="U111" s="1"/>
      <c r="V111" s="1"/>
      <c r="AA111" s="1"/>
      <c r="AB111" s="1"/>
      <c r="AC111" s="1"/>
      <c r="AD111" s="1"/>
    </row>
    <row r="112" spans="1:31" ht="12.75" customHeight="1" x14ac:dyDescent="0.25">
      <c r="A112" s="197"/>
      <c r="B112" s="9" t="s">
        <v>6</v>
      </c>
      <c r="C112" s="10" t="s">
        <v>203</v>
      </c>
      <c r="D112" s="135"/>
      <c r="E112" s="136"/>
      <c r="F112" s="17" t="s">
        <v>8</v>
      </c>
      <c r="G112" s="18" t="s">
        <v>9</v>
      </c>
      <c r="H112" s="5"/>
      <c r="I112" s="197"/>
      <c r="J112" s="9" t="s">
        <v>6</v>
      </c>
      <c r="K112" s="10" t="s">
        <v>203</v>
      </c>
      <c r="L112" s="135"/>
      <c r="M112" s="136"/>
      <c r="N112" s="9" t="s">
        <v>8</v>
      </c>
      <c r="O112" s="18" t="s">
        <v>9</v>
      </c>
      <c r="P112" s="5"/>
      <c r="S112" s="1"/>
      <c r="T112" s="1"/>
      <c r="U112" s="1"/>
      <c r="V112" s="1"/>
      <c r="AA112" s="1"/>
      <c r="AB112" s="1"/>
      <c r="AC112" s="1"/>
      <c r="AD112" s="1"/>
    </row>
    <row r="113" spans="1:30" ht="12.75" customHeight="1" x14ac:dyDescent="0.25">
      <c r="A113" s="197"/>
      <c r="B113" s="9" t="s">
        <v>11</v>
      </c>
      <c r="C113" s="10" t="s">
        <v>23</v>
      </c>
      <c r="D113" s="137"/>
      <c r="E113" s="138"/>
      <c r="F113" s="17" t="s">
        <v>13</v>
      </c>
      <c r="G113" s="22" t="s">
        <v>14</v>
      </c>
      <c r="H113" s="5"/>
      <c r="I113" s="197"/>
      <c r="J113" s="9" t="s">
        <v>11</v>
      </c>
      <c r="K113" s="10" t="s">
        <v>52</v>
      </c>
      <c r="L113" s="137"/>
      <c r="M113" s="138"/>
      <c r="N113" s="9" t="s">
        <v>13</v>
      </c>
      <c r="O113" s="22" t="s">
        <v>14</v>
      </c>
      <c r="P113" s="5"/>
      <c r="S113" s="1"/>
      <c r="T113" s="1"/>
      <c r="U113" s="1"/>
      <c r="V113" s="1"/>
      <c r="AA113" s="1"/>
      <c r="AB113" s="1"/>
      <c r="AC113" s="1"/>
      <c r="AD113" s="1"/>
    </row>
    <row r="114" spans="1:30" ht="12.75" customHeight="1" x14ac:dyDescent="0.25">
      <c r="A114" s="197"/>
      <c r="B114" s="9" t="s">
        <v>17</v>
      </c>
      <c r="C114" s="10" t="s">
        <v>23</v>
      </c>
      <c r="D114" s="137"/>
      <c r="E114" s="138"/>
      <c r="F114" s="21" t="s">
        <v>19</v>
      </c>
      <c r="G114" s="22" t="s">
        <v>20</v>
      </c>
      <c r="H114" s="5"/>
      <c r="I114" s="197"/>
      <c r="J114" s="9" t="s">
        <v>17</v>
      </c>
      <c r="K114" s="10" t="s">
        <v>52</v>
      </c>
      <c r="L114" s="137"/>
      <c r="M114" s="138"/>
      <c r="N114" s="15" t="s">
        <v>19</v>
      </c>
      <c r="O114" s="22" t="s">
        <v>20</v>
      </c>
      <c r="P114" s="5"/>
      <c r="S114" s="1"/>
      <c r="T114" s="1"/>
      <c r="U114" s="1"/>
      <c r="V114" s="1"/>
      <c r="AA114" s="1"/>
      <c r="AB114" s="1"/>
      <c r="AC114" s="1"/>
      <c r="AD114" s="1"/>
    </row>
    <row r="115" spans="1:30" ht="12.75" customHeight="1" x14ac:dyDescent="0.25">
      <c r="A115" s="197"/>
      <c r="B115" s="9" t="s">
        <v>22</v>
      </c>
      <c r="C115" s="10" t="s">
        <v>27</v>
      </c>
      <c r="D115" s="137"/>
      <c r="E115" s="138"/>
      <c r="F115" s="48" t="s">
        <v>24</v>
      </c>
      <c r="G115" s="49" t="s">
        <v>25</v>
      </c>
      <c r="H115" s="5"/>
      <c r="I115" s="197"/>
      <c r="J115" s="9" t="s">
        <v>22</v>
      </c>
      <c r="K115" s="10" t="s">
        <v>69</v>
      </c>
      <c r="L115" s="137"/>
      <c r="M115" s="138"/>
      <c r="N115" s="27" t="s">
        <v>24</v>
      </c>
      <c r="O115" s="49" t="s">
        <v>25</v>
      </c>
      <c r="P115" s="5"/>
      <c r="S115" s="1"/>
      <c r="T115" s="1"/>
      <c r="U115" s="1"/>
      <c r="V115" s="1"/>
      <c r="AA115" s="1"/>
      <c r="AB115" s="1"/>
      <c r="AC115" s="1"/>
      <c r="AD115" s="1"/>
    </row>
    <row r="116" spans="1:30" ht="12.75" customHeight="1" x14ac:dyDescent="0.25">
      <c r="A116" s="197"/>
      <c r="B116" s="9" t="s">
        <v>26</v>
      </c>
      <c r="C116" s="10" t="s">
        <v>204</v>
      </c>
      <c r="D116" s="139"/>
      <c r="E116" s="140"/>
      <c r="F116" s="25" t="s">
        <v>51</v>
      </c>
      <c r="G116" s="26">
        <v>4</v>
      </c>
      <c r="H116" s="5"/>
      <c r="I116" s="197"/>
      <c r="J116" s="9" t="s">
        <v>26</v>
      </c>
      <c r="K116" s="10" t="s">
        <v>204</v>
      </c>
      <c r="L116" s="139"/>
      <c r="M116" s="140"/>
      <c r="N116" s="28" t="s">
        <v>51</v>
      </c>
      <c r="O116" s="26">
        <v>4</v>
      </c>
      <c r="P116" s="5"/>
      <c r="S116" s="1"/>
      <c r="T116" s="1"/>
      <c r="U116" s="1"/>
      <c r="V116" s="1"/>
      <c r="AA116" s="1"/>
      <c r="AB116" s="1"/>
      <c r="AC116" s="1"/>
      <c r="AD116" s="1"/>
    </row>
    <row r="117" spans="1:30" ht="133.5" customHeight="1" x14ac:dyDescent="0.25">
      <c r="A117" s="197"/>
      <c r="B117" s="107" t="s">
        <v>205</v>
      </c>
      <c r="C117" s="108"/>
      <c r="D117" s="108"/>
      <c r="E117" s="108"/>
      <c r="F117" s="108"/>
      <c r="G117" s="167"/>
      <c r="H117" s="5"/>
      <c r="I117" s="197"/>
      <c r="J117" s="107" t="s">
        <v>206</v>
      </c>
      <c r="K117" s="108"/>
      <c r="L117" s="108"/>
      <c r="M117" s="108"/>
      <c r="N117" s="108"/>
      <c r="O117" s="167"/>
      <c r="P117" s="5"/>
      <c r="S117" s="1"/>
      <c r="T117" s="1"/>
      <c r="U117" s="1"/>
      <c r="V117" s="1"/>
      <c r="AA117" s="1"/>
      <c r="AB117" s="1"/>
      <c r="AC117" s="1"/>
      <c r="AD117" s="1"/>
    </row>
    <row r="118" spans="1:30" ht="46.9" customHeight="1" x14ac:dyDescent="0.25">
      <c r="A118" s="197"/>
      <c r="B118" s="232"/>
      <c r="C118" s="233"/>
      <c r="D118" s="233"/>
      <c r="E118" s="233"/>
      <c r="F118" s="233"/>
      <c r="G118" s="234"/>
      <c r="H118" s="5"/>
      <c r="I118" s="197"/>
      <c r="J118" s="232"/>
      <c r="K118" s="233"/>
      <c r="L118" s="233"/>
      <c r="M118" s="233"/>
      <c r="N118" s="233"/>
      <c r="O118" s="234"/>
      <c r="P118" s="5"/>
      <c r="S118" s="1"/>
      <c r="T118" s="1"/>
      <c r="U118" s="1"/>
      <c r="V118" s="1"/>
      <c r="AA118" s="1"/>
      <c r="AB118" s="1"/>
      <c r="AC118" s="1"/>
      <c r="AD118" s="1"/>
    </row>
    <row r="119" spans="1:30" ht="16.5" thickBot="1" x14ac:dyDescent="0.3">
      <c r="A119" s="198"/>
      <c r="B119" s="191"/>
      <c r="C119" s="169"/>
      <c r="D119" s="169"/>
      <c r="E119" s="169"/>
      <c r="F119" s="169"/>
      <c r="G119" s="170"/>
      <c r="H119" s="5"/>
      <c r="I119" s="198"/>
      <c r="J119" s="191"/>
      <c r="K119" s="169"/>
      <c r="L119" s="169"/>
      <c r="M119" s="169"/>
      <c r="N119" s="169"/>
      <c r="O119" s="170"/>
    </row>
    <row r="120" spans="1:30" ht="16.5" thickTop="1" x14ac:dyDescent="0.25"/>
  </sheetData>
  <mergeCells count="541">
    <mergeCell ref="A107:A119"/>
    <mergeCell ref="I107:I119"/>
    <mergeCell ref="B110:G111"/>
    <mergeCell ref="J110:O111"/>
    <mergeCell ref="B117:G119"/>
    <mergeCell ref="J117:O119"/>
    <mergeCell ref="B108:C108"/>
    <mergeCell ref="D108:E108"/>
    <mergeCell ref="F108:G108"/>
    <mergeCell ref="J108:K108"/>
    <mergeCell ref="L108:M108"/>
    <mergeCell ref="N108:O108"/>
    <mergeCell ref="B109:C109"/>
    <mergeCell ref="D109:E109"/>
    <mergeCell ref="F109:G109"/>
    <mergeCell ref="J109:K109"/>
    <mergeCell ref="L109:M109"/>
    <mergeCell ref="B107:C107"/>
    <mergeCell ref="D107:E107"/>
    <mergeCell ref="F107:G107"/>
    <mergeCell ref="J107:K107"/>
    <mergeCell ref="L107:M107"/>
    <mergeCell ref="N107:O107"/>
    <mergeCell ref="N109:O109"/>
    <mergeCell ref="D112:E116"/>
    <mergeCell ref="L112:M116"/>
    <mergeCell ref="A3:A14"/>
    <mergeCell ref="B3:C3"/>
    <mergeCell ref="D3:E3"/>
    <mergeCell ref="F3:G3"/>
    <mergeCell ref="B4:C4"/>
    <mergeCell ref="D4:E4"/>
    <mergeCell ref="F4:G4"/>
    <mergeCell ref="B5:G7"/>
    <mergeCell ref="D8:E12"/>
    <mergeCell ref="B13:G14"/>
    <mergeCell ref="F12:G12"/>
    <mergeCell ref="L17:M17"/>
    <mergeCell ref="N17:O17"/>
    <mergeCell ref="L16:M16"/>
    <mergeCell ref="N16:O16"/>
    <mergeCell ref="Q16:Q27"/>
    <mergeCell ref="J26:O27"/>
    <mergeCell ref="L21:M25"/>
    <mergeCell ref="J18:K18"/>
    <mergeCell ref="I3:I14"/>
    <mergeCell ref="L8:M12"/>
    <mergeCell ref="J13:O14"/>
    <mergeCell ref="J3:K3"/>
    <mergeCell ref="L3:M3"/>
    <mergeCell ref="N3:O3"/>
    <mergeCell ref="J4:K4"/>
    <mergeCell ref="L4:M4"/>
    <mergeCell ref="N4:O4"/>
    <mergeCell ref="J5:O7"/>
    <mergeCell ref="N12:O12"/>
    <mergeCell ref="F17:G17"/>
    <mergeCell ref="J17:K17"/>
    <mergeCell ref="J16:K16"/>
    <mergeCell ref="J19:K19"/>
    <mergeCell ref="A16:A27"/>
    <mergeCell ref="B16:C16"/>
    <mergeCell ref="D16:E16"/>
    <mergeCell ref="F16:G16"/>
    <mergeCell ref="V25:W25"/>
    <mergeCell ref="T16:U16"/>
    <mergeCell ref="V16:W16"/>
    <mergeCell ref="R26:W27"/>
    <mergeCell ref="T21:U25"/>
    <mergeCell ref="L18:M18"/>
    <mergeCell ref="N18:O18"/>
    <mergeCell ref="R18:S18"/>
    <mergeCell ref="T18:U18"/>
    <mergeCell ref="V18:W18"/>
    <mergeCell ref="L19:M19"/>
    <mergeCell ref="N19:O19"/>
    <mergeCell ref="R19:S19"/>
    <mergeCell ref="R17:S17"/>
    <mergeCell ref="T17:U17"/>
    <mergeCell ref="V17:W17"/>
    <mergeCell ref="A29:A40"/>
    <mergeCell ref="B29:C29"/>
    <mergeCell ref="D29:E29"/>
    <mergeCell ref="F29:G29"/>
    <mergeCell ref="I29:I40"/>
    <mergeCell ref="B30:C30"/>
    <mergeCell ref="D30:E30"/>
    <mergeCell ref="F30:G30"/>
    <mergeCell ref="B39:G40"/>
    <mergeCell ref="D34:E38"/>
    <mergeCell ref="F38:G38"/>
    <mergeCell ref="T30:U30"/>
    <mergeCell ref="V30:W30"/>
    <mergeCell ref="Q29:Q40"/>
    <mergeCell ref="R29:S29"/>
    <mergeCell ref="J30:K30"/>
    <mergeCell ref="L30:M30"/>
    <mergeCell ref="V38:W38"/>
    <mergeCell ref="J39:O40"/>
    <mergeCell ref="R39:W40"/>
    <mergeCell ref="L34:M38"/>
    <mergeCell ref="T34:U38"/>
    <mergeCell ref="N38:O38"/>
    <mergeCell ref="T29:U29"/>
    <mergeCell ref="V29:W29"/>
    <mergeCell ref="N30:O30"/>
    <mergeCell ref="R30:S30"/>
    <mergeCell ref="J29:K29"/>
    <mergeCell ref="L29:M29"/>
    <mergeCell ref="N29:O29"/>
    <mergeCell ref="Y16:Y27"/>
    <mergeCell ref="Z16:AA16"/>
    <mergeCell ref="AB16:AC16"/>
    <mergeCell ref="AD16:AE16"/>
    <mergeCell ref="Z17:AA17"/>
    <mergeCell ref="AB17:AC17"/>
    <mergeCell ref="AD17:AE17"/>
    <mergeCell ref="Z18:AA18"/>
    <mergeCell ref="AB18:AC18"/>
    <mergeCell ref="AD18:AE18"/>
    <mergeCell ref="AB21:AC25"/>
    <mergeCell ref="AD25:AE25"/>
    <mergeCell ref="Z26:AE27"/>
    <mergeCell ref="T19:U19"/>
    <mergeCell ref="V19:W19"/>
    <mergeCell ref="B20:C20"/>
    <mergeCell ref="D20:E20"/>
    <mergeCell ref="F20:G20"/>
    <mergeCell ref="J20:K20"/>
    <mergeCell ref="L20:M20"/>
    <mergeCell ref="N20:O20"/>
    <mergeCell ref="R20:S20"/>
    <mergeCell ref="T20:U20"/>
    <mergeCell ref="V20:W20"/>
    <mergeCell ref="I16:I27"/>
    <mergeCell ref="D21:E25"/>
    <mergeCell ref="F25:G25"/>
    <mergeCell ref="B26:G27"/>
    <mergeCell ref="B17:C17"/>
    <mergeCell ref="B18:C18"/>
    <mergeCell ref="D18:E18"/>
    <mergeCell ref="F18:G18"/>
    <mergeCell ref="B19:C19"/>
    <mergeCell ref="D19:E19"/>
    <mergeCell ref="F19:G19"/>
    <mergeCell ref="R16:S16"/>
    <mergeCell ref="D17:E17"/>
    <mergeCell ref="B32:G33"/>
    <mergeCell ref="J32:O33"/>
    <mergeCell ref="R32:W33"/>
    <mergeCell ref="N31:O31"/>
    <mergeCell ref="R31:S31"/>
    <mergeCell ref="T31:U31"/>
    <mergeCell ref="V31:W31"/>
    <mergeCell ref="B31:C31"/>
    <mergeCell ref="D31:E31"/>
    <mergeCell ref="F31:G31"/>
    <mergeCell ref="J31:K31"/>
    <mergeCell ref="L31:M31"/>
    <mergeCell ref="T43:U43"/>
    <mergeCell ref="V43:W43"/>
    <mergeCell ref="J52:O53"/>
    <mergeCell ref="R52:W53"/>
    <mergeCell ref="A42:A53"/>
    <mergeCell ref="B42:C42"/>
    <mergeCell ref="D42:E42"/>
    <mergeCell ref="F42:G42"/>
    <mergeCell ref="I42:I53"/>
    <mergeCell ref="B44:C44"/>
    <mergeCell ref="D44:E44"/>
    <mergeCell ref="F44:G44"/>
    <mergeCell ref="D47:E51"/>
    <mergeCell ref="F51:G51"/>
    <mergeCell ref="B43:C43"/>
    <mergeCell ref="D43:E43"/>
    <mergeCell ref="F43:G43"/>
    <mergeCell ref="B52:G53"/>
    <mergeCell ref="J42:K42"/>
    <mergeCell ref="L42:M42"/>
    <mergeCell ref="N42:O42"/>
    <mergeCell ref="Q42:Q53"/>
    <mergeCell ref="R42:S42"/>
    <mergeCell ref="J44:K44"/>
    <mergeCell ref="L44:M44"/>
    <mergeCell ref="N44:O44"/>
    <mergeCell ref="R44:S44"/>
    <mergeCell ref="L47:M51"/>
    <mergeCell ref="J43:K43"/>
    <mergeCell ref="L43:M43"/>
    <mergeCell ref="N43:O43"/>
    <mergeCell ref="R43:S43"/>
    <mergeCell ref="Z52:AE53"/>
    <mergeCell ref="AD44:AE44"/>
    <mergeCell ref="B45:C45"/>
    <mergeCell ref="D45:E45"/>
    <mergeCell ref="F45:G45"/>
    <mergeCell ref="J45:K45"/>
    <mergeCell ref="L45:M45"/>
    <mergeCell ref="N45:O45"/>
    <mergeCell ref="R45:W46"/>
    <mergeCell ref="Z45:AE46"/>
    <mergeCell ref="B46:G46"/>
    <mergeCell ref="J46:O46"/>
    <mergeCell ref="AB47:AC51"/>
    <mergeCell ref="Z44:AA44"/>
    <mergeCell ref="AB44:AC44"/>
    <mergeCell ref="Y42:Y53"/>
    <mergeCell ref="Z42:AA42"/>
    <mergeCell ref="AB42:AC42"/>
    <mergeCell ref="T42:U42"/>
    <mergeCell ref="V42:W42"/>
    <mergeCell ref="T44:U44"/>
    <mergeCell ref="V44:W44"/>
    <mergeCell ref="T47:U51"/>
    <mergeCell ref="V51:W51"/>
    <mergeCell ref="A55:A66"/>
    <mergeCell ref="B55:C55"/>
    <mergeCell ref="D55:E55"/>
    <mergeCell ref="F55:G55"/>
    <mergeCell ref="I55:I66"/>
    <mergeCell ref="B57:C57"/>
    <mergeCell ref="D57:E57"/>
    <mergeCell ref="F57:G57"/>
    <mergeCell ref="D60:E64"/>
    <mergeCell ref="B58:G59"/>
    <mergeCell ref="B65:G66"/>
    <mergeCell ref="L55:M55"/>
    <mergeCell ref="N55:O55"/>
    <mergeCell ref="Q55:Q66"/>
    <mergeCell ref="R55:S55"/>
    <mergeCell ref="J57:K57"/>
    <mergeCell ref="L57:M57"/>
    <mergeCell ref="N57:O57"/>
    <mergeCell ref="R57:S57"/>
    <mergeCell ref="L60:M64"/>
    <mergeCell ref="J58:O59"/>
    <mergeCell ref="J65:O66"/>
    <mergeCell ref="R65:W66"/>
    <mergeCell ref="Z65:AE66"/>
    <mergeCell ref="AB60:AC64"/>
    <mergeCell ref="AD57:AE57"/>
    <mergeCell ref="AD55:AE55"/>
    <mergeCell ref="B56:C56"/>
    <mergeCell ref="D56:E56"/>
    <mergeCell ref="F56:G56"/>
    <mergeCell ref="J56:K56"/>
    <mergeCell ref="L56:M56"/>
    <mergeCell ref="N56:O56"/>
    <mergeCell ref="R56:S56"/>
    <mergeCell ref="T56:U56"/>
    <mergeCell ref="V56:W56"/>
    <mergeCell ref="Z56:AA56"/>
    <mergeCell ref="AB56:AC56"/>
    <mergeCell ref="AD56:AE56"/>
    <mergeCell ref="T55:U55"/>
    <mergeCell ref="V55:W55"/>
    <mergeCell ref="T57:U57"/>
    <mergeCell ref="V57:W57"/>
    <mergeCell ref="T60:U64"/>
    <mergeCell ref="Y55:Y66"/>
    <mergeCell ref="R58:W59"/>
    <mergeCell ref="J55:K55"/>
    <mergeCell ref="A68:A79"/>
    <mergeCell ref="B68:C68"/>
    <mergeCell ref="D68:E68"/>
    <mergeCell ref="F68:G68"/>
    <mergeCell ref="I68:I79"/>
    <mergeCell ref="B70:C70"/>
    <mergeCell ref="D70:E70"/>
    <mergeCell ref="F70:G70"/>
    <mergeCell ref="D73:E77"/>
    <mergeCell ref="F77:G77"/>
    <mergeCell ref="B69:C69"/>
    <mergeCell ref="D69:E69"/>
    <mergeCell ref="F69:G69"/>
    <mergeCell ref="B78:G79"/>
    <mergeCell ref="T68:U68"/>
    <mergeCell ref="V68:W68"/>
    <mergeCell ref="T70:U70"/>
    <mergeCell ref="V70:W70"/>
    <mergeCell ref="T73:U77"/>
    <mergeCell ref="J68:K68"/>
    <mergeCell ref="L68:M68"/>
    <mergeCell ref="N68:O68"/>
    <mergeCell ref="Q68:Q79"/>
    <mergeCell ref="R68:S68"/>
    <mergeCell ref="J70:K70"/>
    <mergeCell ref="L70:M70"/>
    <mergeCell ref="N70:O70"/>
    <mergeCell ref="R70:S70"/>
    <mergeCell ref="L73:M77"/>
    <mergeCell ref="J69:K69"/>
    <mergeCell ref="L69:M69"/>
    <mergeCell ref="N69:O69"/>
    <mergeCell ref="R69:S69"/>
    <mergeCell ref="T69:U69"/>
    <mergeCell ref="V69:W69"/>
    <mergeCell ref="J78:O79"/>
    <mergeCell ref="R78:W79"/>
    <mergeCell ref="B71:G72"/>
    <mergeCell ref="J71:O72"/>
    <mergeCell ref="Z71:AA71"/>
    <mergeCell ref="AB71:AC71"/>
    <mergeCell ref="AD71:AE71"/>
    <mergeCell ref="Z70:AA70"/>
    <mergeCell ref="AB70:AC70"/>
    <mergeCell ref="R71:S71"/>
    <mergeCell ref="T71:U71"/>
    <mergeCell ref="V71:W71"/>
    <mergeCell ref="R72:S72"/>
    <mergeCell ref="T72:U72"/>
    <mergeCell ref="V72:W72"/>
    <mergeCell ref="A81:A92"/>
    <mergeCell ref="B81:C81"/>
    <mergeCell ref="D81:E81"/>
    <mergeCell ref="F81:G81"/>
    <mergeCell ref="I81:I92"/>
    <mergeCell ref="D86:E90"/>
    <mergeCell ref="F90:G90"/>
    <mergeCell ref="B91:G92"/>
    <mergeCell ref="B83:C83"/>
    <mergeCell ref="D83:E83"/>
    <mergeCell ref="F83:G83"/>
    <mergeCell ref="B85:C85"/>
    <mergeCell ref="D85:E85"/>
    <mergeCell ref="F85:G85"/>
    <mergeCell ref="T81:U81"/>
    <mergeCell ref="V81:W81"/>
    <mergeCell ref="B82:C82"/>
    <mergeCell ref="D82:E82"/>
    <mergeCell ref="F82:G82"/>
    <mergeCell ref="J82:K82"/>
    <mergeCell ref="L82:M82"/>
    <mergeCell ref="N82:O82"/>
    <mergeCell ref="R82:S82"/>
    <mergeCell ref="T82:U82"/>
    <mergeCell ref="V82:W82"/>
    <mergeCell ref="J81:K81"/>
    <mergeCell ref="L81:M81"/>
    <mergeCell ref="N81:O81"/>
    <mergeCell ref="Q81:Q92"/>
    <mergeCell ref="R81:S81"/>
    <mergeCell ref="L86:M90"/>
    <mergeCell ref="T86:U90"/>
    <mergeCell ref="N90:O90"/>
    <mergeCell ref="V90:W90"/>
    <mergeCell ref="J91:O92"/>
    <mergeCell ref="R91:W92"/>
    <mergeCell ref="J83:K83"/>
    <mergeCell ref="L83:M83"/>
    <mergeCell ref="A94:A105"/>
    <mergeCell ref="B94:C94"/>
    <mergeCell ref="D94:E94"/>
    <mergeCell ref="F94:G94"/>
    <mergeCell ref="B96:C96"/>
    <mergeCell ref="D96:E96"/>
    <mergeCell ref="F96:G96"/>
    <mergeCell ref="D99:E103"/>
    <mergeCell ref="F103:G103"/>
    <mergeCell ref="B95:C95"/>
    <mergeCell ref="D95:E95"/>
    <mergeCell ref="F95:G95"/>
    <mergeCell ref="T99:U103"/>
    <mergeCell ref="V103:W103"/>
    <mergeCell ref="J94:K94"/>
    <mergeCell ref="L94:M94"/>
    <mergeCell ref="N94:O94"/>
    <mergeCell ref="Q94:Q105"/>
    <mergeCell ref="R94:S94"/>
    <mergeCell ref="J96:K96"/>
    <mergeCell ref="L96:M96"/>
    <mergeCell ref="N96:O96"/>
    <mergeCell ref="R96:S96"/>
    <mergeCell ref="N98:O98"/>
    <mergeCell ref="R98:S98"/>
    <mergeCell ref="L99:M103"/>
    <mergeCell ref="N95:O95"/>
    <mergeCell ref="R95:S95"/>
    <mergeCell ref="T95:U95"/>
    <mergeCell ref="V95:W95"/>
    <mergeCell ref="L98:M98"/>
    <mergeCell ref="J95:K95"/>
    <mergeCell ref="L95:M95"/>
    <mergeCell ref="T94:U94"/>
    <mergeCell ref="V94:W94"/>
    <mergeCell ref="N83:O83"/>
    <mergeCell ref="B104:G105"/>
    <mergeCell ref="J104:O105"/>
    <mergeCell ref="R104:W105"/>
    <mergeCell ref="Z91:AE92"/>
    <mergeCell ref="AD83:AE83"/>
    <mergeCell ref="B97:C97"/>
    <mergeCell ref="D97:E97"/>
    <mergeCell ref="F97:G97"/>
    <mergeCell ref="J97:K97"/>
    <mergeCell ref="L97:M97"/>
    <mergeCell ref="N97:O97"/>
    <mergeCell ref="R97:S97"/>
    <mergeCell ref="T97:U97"/>
    <mergeCell ref="V97:W97"/>
    <mergeCell ref="B98:C98"/>
    <mergeCell ref="D98:E98"/>
    <mergeCell ref="F98:G98"/>
    <mergeCell ref="J98:K98"/>
    <mergeCell ref="V96:W96"/>
    <mergeCell ref="T98:U98"/>
    <mergeCell ref="V98:W98"/>
    <mergeCell ref="Q3:Q14"/>
    <mergeCell ref="R3:S3"/>
    <mergeCell ref="T3:U3"/>
    <mergeCell ref="V3:W3"/>
    <mergeCell ref="Y3:Y14"/>
    <mergeCell ref="R5:S5"/>
    <mergeCell ref="T5:U5"/>
    <mergeCell ref="V5:W5"/>
    <mergeCell ref="T8:U12"/>
    <mergeCell ref="V12:W12"/>
    <mergeCell ref="R13:W14"/>
    <mergeCell ref="Z3:AA3"/>
    <mergeCell ref="AB3:AC3"/>
    <mergeCell ref="AD3:AE3"/>
    <mergeCell ref="Y94:Y105"/>
    <mergeCell ref="Z94:AA94"/>
    <mergeCell ref="Z5:AA5"/>
    <mergeCell ref="AB5:AC5"/>
    <mergeCell ref="AD5:AE5"/>
    <mergeCell ref="Z96:AA96"/>
    <mergeCell ref="AB8:AC12"/>
    <mergeCell ref="AD12:AE12"/>
    <mergeCell ref="AD90:AE90"/>
    <mergeCell ref="AD81:AE81"/>
    <mergeCell ref="AD68:AE68"/>
    <mergeCell ref="Z69:AA69"/>
    <mergeCell ref="AB69:AC69"/>
    <mergeCell ref="AD69:AE69"/>
    <mergeCell ref="AD64:AE64"/>
    <mergeCell ref="AD51:AE51"/>
    <mergeCell ref="AD42:AE42"/>
    <mergeCell ref="Z43:AA43"/>
    <mergeCell ref="AB43:AC43"/>
    <mergeCell ref="AD43:AE43"/>
    <mergeCell ref="Y29:Y40"/>
    <mergeCell ref="Z13:AE14"/>
    <mergeCell ref="Z104:AE105"/>
    <mergeCell ref="R6:W7"/>
    <mergeCell ref="Z98:AA98"/>
    <mergeCell ref="AB98:AC98"/>
    <mergeCell ref="AD98:AE98"/>
    <mergeCell ref="Z7:AE7"/>
    <mergeCell ref="R4:S4"/>
    <mergeCell ref="T4:U4"/>
    <mergeCell ref="V4:W4"/>
    <mergeCell ref="Z4:AA4"/>
    <mergeCell ref="AB4:AC4"/>
    <mergeCell ref="AD4:AE4"/>
    <mergeCell ref="Z95:AA95"/>
    <mergeCell ref="AB95:AC95"/>
    <mergeCell ref="AD95:AE95"/>
    <mergeCell ref="AB94:AC94"/>
    <mergeCell ref="AD94:AE94"/>
    <mergeCell ref="AB96:AC96"/>
    <mergeCell ref="AD96:AE96"/>
    <mergeCell ref="AB99:AC103"/>
    <mergeCell ref="AD103:AE103"/>
    <mergeCell ref="T96:U96"/>
    <mergeCell ref="Z32:AA32"/>
    <mergeCell ref="AB32:AC32"/>
    <mergeCell ref="Z33:AE33"/>
    <mergeCell ref="Z19:AE20"/>
    <mergeCell ref="AB58:AC58"/>
    <mergeCell ref="AD58:AE58"/>
    <mergeCell ref="Z59:AE59"/>
    <mergeCell ref="Z31:AA31"/>
    <mergeCell ref="AB57:AC57"/>
    <mergeCell ref="Z58:AA58"/>
    <mergeCell ref="Z29:AA29"/>
    <mergeCell ref="AB29:AC29"/>
    <mergeCell ref="AD29:AE29"/>
    <mergeCell ref="Z30:AA30"/>
    <mergeCell ref="AB30:AC30"/>
    <mergeCell ref="AD30:AE30"/>
    <mergeCell ref="AB31:AC31"/>
    <mergeCell ref="AD31:AE31"/>
    <mergeCell ref="AD32:AE32"/>
    <mergeCell ref="AB34:AC38"/>
    <mergeCell ref="AD38:AE38"/>
    <mergeCell ref="Z39:AE40"/>
    <mergeCell ref="Z55:AA55"/>
    <mergeCell ref="AB55:AC55"/>
    <mergeCell ref="Z57:AA57"/>
    <mergeCell ref="Z83:AA83"/>
    <mergeCell ref="AB83:AC83"/>
    <mergeCell ref="Y81:Y92"/>
    <mergeCell ref="Z81:AA81"/>
    <mergeCell ref="AB81:AC81"/>
    <mergeCell ref="Z72:AA72"/>
    <mergeCell ref="AB72:AC72"/>
    <mergeCell ref="AD72:AE72"/>
    <mergeCell ref="Y68:Y79"/>
    <mergeCell ref="Z68:AA68"/>
    <mergeCell ref="AB68:AC68"/>
    <mergeCell ref="Z82:AA82"/>
    <mergeCell ref="AB82:AC82"/>
    <mergeCell ref="AD82:AE82"/>
    <mergeCell ref="Z78:AE79"/>
    <mergeCell ref="AB73:AC77"/>
    <mergeCell ref="AD70:AE70"/>
    <mergeCell ref="R84:S84"/>
    <mergeCell ref="T84:U84"/>
    <mergeCell ref="V84:W84"/>
    <mergeCell ref="AB86:AC90"/>
    <mergeCell ref="Z85:AA85"/>
    <mergeCell ref="AB85:AC85"/>
    <mergeCell ref="AD85:AE85"/>
    <mergeCell ref="Z84:AA84"/>
    <mergeCell ref="AB84:AC84"/>
    <mergeCell ref="AD84:AE84"/>
    <mergeCell ref="A1:AE1"/>
    <mergeCell ref="V85:W85"/>
    <mergeCell ref="I94:I104"/>
    <mergeCell ref="N103:O103"/>
    <mergeCell ref="Z97:AA97"/>
    <mergeCell ref="AB97:AC97"/>
    <mergeCell ref="AD97:AE97"/>
    <mergeCell ref="Z6:AA6"/>
    <mergeCell ref="AB6:AC6"/>
    <mergeCell ref="AD6:AE6"/>
    <mergeCell ref="J85:K85"/>
    <mergeCell ref="L85:M85"/>
    <mergeCell ref="N85:O85"/>
    <mergeCell ref="R85:S85"/>
    <mergeCell ref="T85:U85"/>
    <mergeCell ref="R83:S83"/>
    <mergeCell ref="T83:U83"/>
    <mergeCell ref="V83:W83"/>
    <mergeCell ref="B84:C84"/>
    <mergeCell ref="D84:E84"/>
    <mergeCell ref="F84:G84"/>
    <mergeCell ref="J84:K84"/>
    <mergeCell ref="L84:M84"/>
    <mergeCell ref="N84:O84"/>
  </mergeCells>
  <printOptions horizontalCentered="1"/>
  <pageMargins left="0.19685039370078741" right="0.19685039370078741" top="0.19685039370078741" bottom="0.39370078740157483" header="0.31496062992125984" footer="0.19685039370078741"/>
  <pageSetup paperSize="9" scale="69" orientation="portrait" r:id="rId1"/>
  <headerFooter alignWithMargins="0">
    <oddFooter>&amp;C&amp;"Tw Cen MT,Normál"&amp;A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Szorzó</vt:lpstr>
      <vt:lpstr>2021</vt:lpstr>
    </vt:vector>
  </TitlesOfParts>
  <Company>Antares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veneto</dc:creator>
  <cp:lastModifiedBy>kopaszd</cp:lastModifiedBy>
  <cp:lastPrinted>2013-11-28T10:24:14Z</cp:lastPrinted>
  <dcterms:created xsi:type="dcterms:W3CDTF">2013-03-05T06:52:50Z</dcterms:created>
  <dcterms:modified xsi:type="dcterms:W3CDTF">2021-05-31T12:04:41Z</dcterms:modified>
</cp:coreProperties>
</file>